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1415" windowHeight="5385" activeTab="2"/>
  </bookViews>
  <sheets>
    <sheet name="Sheet1" sheetId="1" r:id="rId1"/>
    <sheet name="Sheet2" sheetId="2" r:id="rId2"/>
    <sheet name="Sheet3" sheetId="3" r:id="rId3"/>
    <sheet name="Sheet4" sheetId="4" r:id="rId4"/>
  </sheets>
  <calcPr calcId="124519"/>
</workbook>
</file>

<file path=xl/calcChain.xml><?xml version="1.0" encoding="utf-8"?>
<calcChain xmlns="http://schemas.openxmlformats.org/spreadsheetml/2006/main">
  <c r="E68" i="1"/>
  <c r="E66"/>
  <c r="D84"/>
  <c r="G65"/>
  <c r="E65"/>
  <c r="G64"/>
  <c r="E64"/>
  <c r="G63"/>
  <c r="E63"/>
  <c r="G62"/>
  <c r="G66" s="1"/>
  <c r="E62"/>
  <c r="E8" i="2"/>
  <c r="D8"/>
  <c r="E7"/>
  <c r="D7"/>
  <c r="E6"/>
  <c r="D6"/>
  <c r="E5"/>
  <c r="E9" s="1"/>
  <c r="D5"/>
  <c r="D9" s="1"/>
  <c r="G67" i="1" l="1"/>
  <c r="G68" s="1"/>
  <c r="G69" s="1"/>
  <c r="G74" s="1"/>
  <c r="E67"/>
  <c r="E70" s="1"/>
  <c r="G73" s="1"/>
  <c r="E10" i="2"/>
  <c r="E11" s="1"/>
  <c r="E12" s="1"/>
  <c r="E17" s="1"/>
  <c r="D11"/>
  <c r="D13" s="1"/>
  <c r="E16" s="1"/>
  <c r="D10"/>
  <c r="G75" i="1" l="1"/>
  <c r="E18" i="2"/>
  <c r="G49" i="1"/>
  <c r="G48"/>
  <c r="G47"/>
  <c r="G42"/>
  <c r="G45"/>
  <c r="G46"/>
  <c r="G41"/>
  <c r="G38"/>
  <c r="G39"/>
  <c r="G35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4"/>
  <c r="G50" l="1"/>
  <c r="G51" s="1"/>
  <c r="G52" s="1"/>
</calcChain>
</file>

<file path=xl/sharedStrings.xml><?xml version="1.0" encoding="utf-8"?>
<sst xmlns="http://schemas.openxmlformats.org/spreadsheetml/2006/main" count="335" uniqueCount="137">
  <si>
    <t>Description of material</t>
  </si>
  <si>
    <t>Qty.</t>
  </si>
  <si>
    <t>Unit</t>
  </si>
  <si>
    <t>Rate (Rs.)</t>
  </si>
  <si>
    <t>Amount (Rs.)</t>
  </si>
  <si>
    <t>Supply of 1.0 TR reciprocating compressor</t>
  </si>
  <si>
    <t>(b)</t>
  </si>
  <si>
    <t>Supply of 1.5 TR reciprocating compressor</t>
  </si>
  <si>
    <t>No.</t>
  </si>
  <si>
    <t>Sl. No.</t>
  </si>
  <si>
    <t>c)</t>
  </si>
  <si>
    <t>Supply of 2.0 TR reciprocating compressor</t>
  </si>
  <si>
    <t>d)</t>
  </si>
  <si>
    <t>e)</t>
  </si>
  <si>
    <t>f)</t>
  </si>
  <si>
    <t>Supply of 1/8 HP refrigerator compressor</t>
  </si>
  <si>
    <t xml:space="preserve">g) </t>
  </si>
  <si>
    <t>Supply of 1/6 HP refrigerator compressor</t>
  </si>
  <si>
    <t>Refrigerator R-22 gas</t>
  </si>
  <si>
    <t>Kg</t>
  </si>
  <si>
    <t>Refrigerator 134 A</t>
  </si>
  <si>
    <t>Blower fan motor of split AC &amp; window AC</t>
  </si>
  <si>
    <t>Indoor fans motor of split AC</t>
  </si>
  <si>
    <t>Display Unit of split AC</t>
  </si>
  <si>
    <t>Microprocessor kit for split AC</t>
  </si>
  <si>
    <t xml:space="preserve">Copper condensor Unit for water cooler </t>
  </si>
  <si>
    <t xml:space="preserve">Starting relay </t>
  </si>
  <si>
    <t>Indoor Unit for 1.5 TR split AC</t>
  </si>
  <si>
    <t>Outdoor Unit for 2.0 TR spit AC with compressor</t>
  </si>
  <si>
    <t>12 (a)</t>
  </si>
  <si>
    <t>b)</t>
  </si>
  <si>
    <r>
      <t xml:space="preserve">Copper pipe 5/8" </t>
    </r>
    <r>
      <rPr>
        <sz val="11"/>
        <color theme="1"/>
        <rFont val="Calibri"/>
        <family val="2"/>
      </rPr>
      <t>φ</t>
    </r>
  </si>
  <si>
    <r>
      <t xml:space="preserve">copper 1/2" </t>
    </r>
    <r>
      <rPr>
        <sz val="11"/>
        <color theme="1"/>
        <rFont val="Calibri"/>
        <family val="2"/>
      </rPr>
      <t>φ</t>
    </r>
  </si>
  <si>
    <r>
      <t xml:space="preserve">copper 1/4 " </t>
    </r>
    <r>
      <rPr>
        <sz val="11"/>
        <color theme="1"/>
        <rFont val="Calibri"/>
        <family val="2"/>
      </rPr>
      <t>φ</t>
    </r>
  </si>
  <si>
    <t>13 (a)</t>
  </si>
  <si>
    <r>
      <t xml:space="preserve">Brass valve 5/8" </t>
    </r>
    <r>
      <rPr>
        <sz val="11"/>
        <color theme="1"/>
        <rFont val="Calibri"/>
        <family val="2"/>
      </rPr>
      <t>φ</t>
    </r>
  </si>
  <si>
    <r>
      <t xml:space="preserve">Brass valve 1/2" </t>
    </r>
    <r>
      <rPr>
        <sz val="11"/>
        <color theme="1"/>
        <rFont val="Calibri"/>
        <family val="2"/>
      </rPr>
      <t>φ</t>
    </r>
  </si>
  <si>
    <t>(c)</t>
  </si>
  <si>
    <r>
      <t xml:space="preserve">Brass valve 1/4" </t>
    </r>
    <r>
      <rPr>
        <sz val="11"/>
        <color theme="1"/>
        <rFont val="Calibri"/>
        <family val="2"/>
      </rPr>
      <t>φ</t>
    </r>
  </si>
  <si>
    <t>Charging pipe with nipple</t>
  </si>
  <si>
    <t>Magnetic contactor</t>
  </si>
  <si>
    <t>Terminal clip</t>
  </si>
  <si>
    <t>Gun metal bush for fan motor</t>
  </si>
  <si>
    <t>Welding / brazing can</t>
  </si>
  <si>
    <t>Thermostate</t>
  </si>
  <si>
    <t>Brazing Rod</t>
  </si>
  <si>
    <t>kg</t>
  </si>
  <si>
    <t>Timer of refrigeration</t>
  </si>
  <si>
    <t>Brown adhesive wrapping tape</t>
  </si>
  <si>
    <t>Kini foam (2 mtr width)</t>
  </si>
  <si>
    <t>27 (a)</t>
  </si>
  <si>
    <t>Nitrile pipe 5/8" x 6'</t>
  </si>
  <si>
    <t xml:space="preserve"> Nitrile pipe 1/2" x 6'</t>
  </si>
  <si>
    <t>pcs.</t>
  </si>
  <si>
    <t>Pcs.</t>
  </si>
  <si>
    <t xml:space="preserve"> Nitrile pipe 1/4" x 6'</t>
  </si>
  <si>
    <t>Capillary tube (copper)</t>
  </si>
  <si>
    <t>Strainer (Copper)</t>
  </si>
  <si>
    <t>ODU fan blade</t>
  </si>
  <si>
    <t>Runner for indoor unit</t>
  </si>
  <si>
    <t>ODU mounting breket</t>
  </si>
  <si>
    <t>Total</t>
  </si>
  <si>
    <t>GST @ 18%</t>
  </si>
  <si>
    <t>Grand Total</t>
  </si>
  <si>
    <t>1 (a)</t>
  </si>
  <si>
    <t>Coach screw 6 No, 8 No. &amp; 10 No. [1/2 kg of each item]</t>
  </si>
  <si>
    <t>(Rupees Two lakhs forty five thousand nine hundred forty seven only.</t>
  </si>
  <si>
    <t>Rs. 2,45,947.40 = Rs.2,45,947/-</t>
  </si>
  <si>
    <t>Shaft of blower fan motor</t>
  </si>
  <si>
    <t>White insulation wrapping tape</t>
  </si>
  <si>
    <t>Description</t>
  </si>
  <si>
    <t>Mtrs.</t>
  </si>
  <si>
    <t>Nos.</t>
  </si>
  <si>
    <t>Estimate has been prepared based on the present rate as per GOI recent order no. 1/16(2)/2021-LS-II  dated 23.04.2021</t>
  </si>
  <si>
    <t>For Unskilled</t>
  </si>
  <si>
    <t>For Skilled</t>
  </si>
  <si>
    <t xml:space="preserve">Basic + D.A. for 01 (One) day as per AI No. UCIL/912 dated 12.05.2021          </t>
  </si>
  <si>
    <t>EPF %</t>
  </si>
  <si>
    <t>Bonus %</t>
  </si>
  <si>
    <t>(insurance + Safety appliances) %</t>
  </si>
  <si>
    <t>Contractor Profit %</t>
  </si>
  <si>
    <t xml:space="preserve">Wages for 01 no. labour for 01 (one) day without GST             </t>
  </si>
  <si>
    <t>GST %</t>
  </si>
  <si>
    <r>
      <t>Wages for 01 no. labour for 01(one) day with GST</t>
    </r>
    <r>
      <rPr>
        <b/>
        <sz val="12"/>
        <color theme="1"/>
        <rFont val="Calibri"/>
        <family val="2"/>
        <scheme val="minor"/>
      </rPr>
      <t xml:space="preserve">                      </t>
    </r>
  </si>
  <si>
    <t xml:space="preserve">Wages for 0 no. labour with GST @ 18 % for 90 (ninety)  days </t>
  </si>
  <si>
    <t xml:space="preserve">Wages for 02 no. labours with GST @ 18 % for 90 (ninety)  days </t>
  </si>
  <si>
    <t xml:space="preserve">Description </t>
  </si>
  <si>
    <t xml:space="preserve">Wages for 02 nos. Unskilled labours with GST @18 % for 90 (ninety)  days </t>
  </si>
  <si>
    <t xml:space="preserve">Wages for 01 nos. Skilled labours with GST @ 18 % for 90 (ninety)  days </t>
  </si>
  <si>
    <t>Grand Total (Rs.)</t>
  </si>
  <si>
    <t>Rs. 2,16,943.58 = say Rs. 2,16,944/-</t>
  </si>
  <si>
    <t xml:space="preserve">Rupees Two lakhs sixteen thousand nine hundred forty four hundred only.  </t>
  </si>
  <si>
    <t>Total Manpower Cost</t>
  </si>
  <si>
    <t>Amount(Rs.)</t>
  </si>
  <si>
    <t>Grand Total  (1+2)</t>
  </si>
  <si>
    <t>Total Material Cost</t>
  </si>
  <si>
    <t>Rupees Four lakhs sixty two thousand eight hundred ninety one only.</t>
  </si>
  <si>
    <t xml:space="preserve">Wages for 02 no. labours with GST @ 18 % for  90 (ninety)  days </t>
  </si>
  <si>
    <t xml:space="preserve">Wages for 01 no. labour with GST @ 18 % for 90 (ninety)  days </t>
  </si>
  <si>
    <t>Annexure-I</t>
  </si>
  <si>
    <t>mtrs.</t>
  </si>
  <si>
    <t>Pkts.</t>
  </si>
  <si>
    <t>Rolls</t>
  </si>
  <si>
    <t>Feet</t>
  </si>
  <si>
    <t>sets</t>
  </si>
  <si>
    <t>Supply of 1.5 TR rotary compressor</t>
  </si>
  <si>
    <t>Supply of 0.5 TR water cooler compressor</t>
  </si>
  <si>
    <r>
      <t xml:space="preserve">Sub: Estimate for repairing &amp; maintenance of water coolers, ACs and refrigerator for                         </t>
    </r>
    <r>
      <rPr>
        <b/>
        <u/>
        <sz val="12"/>
        <color theme="1"/>
        <rFont val="Calibri"/>
        <family val="2"/>
        <scheme val="minor"/>
      </rPr>
      <t>90 days by outsourcing with supply of manpower and materials for year 2021 - 22</t>
    </r>
  </si>
  <si>
    <t>NA</t>
  </si>
  <si>
    <t>Rate in words</t>
  </si>
  <si>
    <t>Amount (Rs.)  in figures</t>
  </si>
  <si>
    <t>Amount  in words</t>
  </si>
  <si>
    <t>(A) Material to be Supplied</t>
  </si>
  <si>
    <t>Rate/day (Rs.) in figures</t>
  </si>
  <si>
    <t>Total Workdays</t>
  </si>
  <si>
    <t>Supply of 01 no. Skilled person</t>
  </si>
  <si>
    <t>Supply of 02 nos. Un-Skilled persons</t>
  </si>
  <si>
    <t>90 days</t>
  </si>
  <si>
    <t>(Signature with Rubber stamp of Contractor)</t>
  </si>
  <si>
    <t>Grand Total of  Material &amp; Manpower Supply to be supplied (A+B) =</t>
  </si>
  <si>
    <t>(B) Manpower to be supplied inclusive of EPF, Bonus, Insurance, PPF &amp; Contractor profit</t>
  </si>
  <si>
    <t>Page no. 03 of 03</t>
  </si>
  <si>
    <t>GST@ 18 %</t>
  </si>
  <si>
    <t>Rupees………………………………………………………………………………………………………………………………………,only</t>
  </si>
  <si>
    <t>Schedule of Item &amp; Rate</t>
  </si>
  <si>
    <t>Amount (Rs.)               in figures</t>
  </si>
  <si>
    <t>Rate (Rs.)                 in figures</t>
  </si>
  <si>
    <t>Rate (in words)</t>
  </si>
  <si>
    <t>Amount  (in words)</t>
  </si>
  <si>
    <t>Page 01 of 03</t>
  </si>
  <si>
    <t>Page 02 of 03</t>
  </si>
  <si>
    <t>Description of Material</t>
  </si>
  <si>
    <t>Grand Total of Material Cost (A)</t>
  </si>
  <si>
    <t>Grand Total of Manpower Cost (B)</t>
  </si>
  <si>
    <t xml:space="preserve">Grand Total ( Manpower Cost + Material Cost) </t>
  </si>
  <si>
    <t xml:space="preserve"> </t>
  </si>
  <si>
    <r>
      <t xml:space="preserve">Sub: </t>
    </r>
    <r>
      <rPr>
        <b/>
        <u/>
        <sz val="13"/>
        <color theme="1"/>
        <rFont val="Calibri"/>
        <family val="2"/>
      </rPr>
      <t>Repairing &amp; maintenance of water coolers, ACs and refrigerator for 90 days by outsourcing with supply of manpower &amp; materials for year 2022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</si>
</sst>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0"/>
      <name val="Calibri"/>
      <family val="2"/>
    </font>
    <font>
      <b/>
      <sz val="13"/>
      <color theme="1"/>
      <name val="Calibri"/>
      <family val="2"/>
    </font>
    <font>
      <b/>
      <u/>
      <sz val="13"/>
      <color theme="1"/>
      <name val="Calibri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2" fontId="1" fillId="0" borderId="1" xfId="0" applyNumberFormat="1" applyFont="1" applyBorder="1" applyAlignment="1">
      <alignment horizontal="center"/>
    </xf>
    <xf numFmtId="0" fontId="0" fillId="0" borderId="6" xfId="0" applyBorder="1"/>
    <xf numFmtId="0" fontId="1" fillId="0" borderId="0" xfId="0" applyFont="1" applyAlignment="1"/>
    <xf numFmtId="0" fontId="1" fillId="0" borderId="1" xfId="0" applyFont="1" applyBorder="1" applyAlignment="1"/>
    <xf numFmtId="0" fontId="1" fillId="0" borderId="0" xfId="0" applyFont="1" applyBorder="1" applyAlignment="1"/>
    <xf numFmtId="0" fontId="0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6" xfId="0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top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4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6" xfId="0" applyBorder="1"/>
    <xf numFmtId="0" fontId="1" fillId="0" borderId="0" xfId="0" applyFont="1" applyAlignment="1">
      <alignment horizontal="center"/>
    </xf>
    <xf numFmtId="0" fontId="1" fillId="0" borderId="6" xfId="0" applyFont="1" applyBorder="1"/>
    <xf numFmtId="0" fontId="0" fillId="0" borderId="5" xfId="0" applyBorder="1"/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6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9" fillId="0" borderId="1" xfId="1" applyFont="1" applyBorder="1" applyAlignment="1" applyProtection="1">
      <alignment vertical="center"/>
    </xf>
    <xf numFmtId="0" fontId="0" fillId="0" borderId="0" xfId="0" applyFill="1" applyBorder="1" applyAlignment="1">
      <alignment horizontal="right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9" fillId="0" borderId="2" xfId="1" applyFont="1" applyBorder="1" applyAlignment="1" applyProtection="1">
      <alignment vertical="center"/>
    </xf>
    <xf numFmtId="0" fontId="9" fillId="0" borderId="3" xfId="1" applyFont="1" applyBorder="1" applyAlignment="1" applyProtection="1">
      <alignment vertical="center"/>
    </xf>
    <xf numFmtId="0" fontId="9" fillId="0" borderId="4" xfId="1" applyFont="1" applyBorder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1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ST@%2018%20%25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GST@%2018%20%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7"/>
  <sheetViews>
    <sheetView workbookViewId="0">
      <selection sqref="A1:XFD1048576"/>
    </sheetView>
  </sheetViews>
  <sheetFormatPr defaultRowHeight="15"/>
  <cols>
    <col min="1" max="1" width="6.5703125" customWidth="1"/>
    <col min="2" max="2" width="40.85546875" customWidth="1"/>
    <col min="3" max="3" width="5.42578125" customWidth="1"/>
    <col min="4" max="4" width="3.85546875" customWidth="1"/>
    <col min="5" max="5" width="1.7109375" customWidth="1"/>
    <col min="6" max="6" width="11.7109375" customWidth="1"/>
    <col min="7" max="7" width="15.85546875" customWidth="1"/>
    <col min="8" max="8" width="15" customWidth="1"/>
  </cols>
  <sheetData>
    <row r="1" spans="1:8" ht="22.5" customHeight="1">
      <c r="A1" s="77" t="s">
        <v>99</v>
      </c>
      <c r="B1" s="77"/>
      <c r="C1" s="77"/>
      <c r="D1" s="77"/>
      <c r="E1" s="77"/>
      <c r="F1" s="77"/>
      <c r="G1" s="77"/>
      <c r="H1" s="1"/>
    </row>
    <row r="2" spans="1:8" ht="33.75" customHeight="1">
      <c r="A2" s="76" t="s">
        <v>107</v>
      </c>
      <c r="B2" s="76"/>
      <c r="C2" s="76"/>
      <c r="D2" s="76"/>
      <c r="E2" s="76"/>
      <c r="F2" s="76"/>
      <c r="G2" s="76"/>
      <c r="H2" s="2"/>
    </row>
    <row r="3" spans="1:8" ht="30.75" customHeight="1">
      <c r="A3" s="5" t="s">
        <v>9</v>
      </c>
      <c r="B3" s="5" t="s">
        <v>0</v>
      </c>
      <c r="C3" s="5" t="s">
        <v>1</v>
      </c>
      <c r="D3" s="88" t="s">
        <v>2</v>
      </c>
      <c r="E3" s="89"/>
      <c r="F3" s="5" t="s">
        <v>3</v>
      </c>
      <c r="G3" s="5" t="s">
        <v>4</v>
      </c>
    </row>
    <row r="4" spans="1:8" ht="18.75" customHeight="1">
      <c r="A4" s="6" t="s">
        <v>64</v>
      </c>
      <c r="B4" s="3" t="s">
        <v>5</v>
      </c>
      <c r="C4" s="6">
        <v>2</v>
      </c>
      <c r="D4" s="86" t="s">
        <v>72</v>
      </c>
      <c r="E4" s="87"/>
      <c r="F4" s="6">
        <v>8000</v>
      </c>
      <c r="G4" s="6">
        <f t="shared" ref="G4:G35" si="0">F4*C4</f>
        <v>16000</v>
      </c>
    </row>
    <row r="5" spans="1:8" ht="19.5" customHeight="1">
      <c r="A5" s="6" t="s">
        <v>6</v>
      </c>
      <c r="B5" s="3" t="s">
        <v>7</v>
      </c>
      <c r="C5" s="6">
        <v>1</v>
      </c>
      <c r="D5" s="86" t="s">
        <v>8</v>
      </c>
      <c r="E5" s="87"/>
      <c r="F5" s="6">
        <v>8500</v>
      </c>
      <c r="G5" s="6">
        <f t="shared" si="0"/>
        <v>8500</v>
      </c>
    </row>
    <row r="6" spans="1:8" ht="20.25" customHeight="1">
      <c r="A6" s="6" t="s">
        <v>10</v>
      </c>
      <c r="B6" s="3" t="s">
        <v>11</v>
      </c>
      <c r="C6" s="6">
        <v>1</v>
      </c>
      <c r="D6" s="86" t="s">
        <v>8</v>
      </c>
      <c r="E6" s="87"/>
      <c r="F6" s="6">
        <v>10000</v>
      </c>
      <c r="G6" s="6">
        <f t="shared" si="0"/>
        <v>10000</v>
      </c>
    </row>
    <row r="7" spans="1:8" ht="15.75" customHeight="1">
      <c r="A7" s="6" t="s">
        <v>12</v>
      </c>
      <c r="B7" s="3" t="s">
        <v>105</v>
      </c>
      <c r="C7" s="6">
        <v>2</v>
      </c>
      <c r="D7" s="86" t="s">
        <v>72</v>
      </c>
      <c r="E7" s="87"/>
      <c r="F7" s="6">
        <v>6000</v>
      </c>
      <c r="G7" s="6">
        <f t="shared" si="0"/>
        <v>12000</v>
      </c>
    </row>
    <row r="8" spans="1:8" ht="21" customHeight="1">
      <c r="A8" s="6" t="s">
        <v>13</v>
      </c>
      <c r="B8" s="3" t="s">
        <v>106</v>
      </c>
      <c r="C8" s="6">
        <v>2</v>
      </c>
      <c r="D8" s="86" t="s">
        <v>72</v>
      </c>
      <c r="E8" s="87"/>
      <c r="F8" s="6">
        <v>5500</v>
      </c>
      <c r="G8" s="6">
        <f t="shared" si="0"/>
        <v>11000</v>
      </c>
    </row>
    <row r="9" spans="1:8" ht="18" customHeight="1">
      <c r="A9" s="6" t="s">
        <v>14</v>
      </c>
      <c r="B9" s="3" t="s">
        <v>15</v>
      </c>
      <c r="C9" s="6">
        <v>1</v>
      </c>
      <c r="D9" s="86" t="s">
        <v>8</v>
      </c>
      <c r="E9" s="87"/>
      <c r="F9" s="6">
        <v>2500</v>
      </c>
      <c r="G9" s="6">
        <f t="shared" si="0"/>
        <v>2500</v>
      </c>
    </row>
    <row r="10" spans="1:8" ht="19.5" customHeight="1">
      <c r="A10" s="6" t="s">
        <v>16</v>
      </c>
      <c r="B10" s="3" t="s">
        <v>17</v>
      </c>
      <c r="C10" s="6">
        <v>1</v>
      </c>
      <c r="D10" s="86" t="s">
        <v>8</v>
      </c>
      <c r="E10" s="87"/>
      <c r="F10" s="6">
        <v>2600</v>
      </c>
      <c r="G10" s="6">
        <f t="shared" si="0"/>
        <v>2600</v>
      </c>
    </row>
    <row r="11" spans="1:8" ht="15.75">
      <c r="A11" s="13">
        <v>2</v>
      </c>
      <c r="B11" s="12" t="s">
        <v>18</v>
      </c>
      <c r="C11" s="10">
        <v>40</v>
      </c>
      <c r="D11" s="84" t="s">
        <v>19</v>
      </c>
      <c r="E11" s="85"/>
      <c r="F11" s="10">
        <v>800</v>
      </c>
      <c r="G11" s="6">
        <f t="shared" si="0"/>
        <v>32000</v>
      </c>
    </row>
    <row r="12" spans="1:8" ht="15.75">
      <c r="A12" s="10">
        <v>3</v>
      </c>
      <c r="B12" s="12" t="s">
        <v>20</v>
      </c>
      <c r="C12" s="10">
        <v>2</v>
      </c>
      <c r="D12" s="84" t="s">
        <v>19</v>
      </c>
      <c r="E12" s="85"/>
      <c r="F12" s="10">
        <v>800</v>
      </c>
      <c r="G12" s="6">
        <f t="shared" si="0"/>
        <v>1600</v>
      </c>
    </row>
    <row r="13" spans="1:8" ht="16.5" customHeight="1">
      <c r="A13" s="10">
        <v>4</v>
      </c>
      <c r="B13" s="11" t="s">
        <v>21</v>
      </c>
      <c r="C13" s="10">
        <v>6</v>
      </c>
      <c r="D13" s="84" t="s">
        <v>19</v>
      </c>
      <c r="E13" s="85"/>
      <c r="F13" s="10">
        <v>1000</v>
      </c>
      <c r="G13" s="6">
        <f t="shared" si="0"/>
        <v>6000</v>
      </c>
    </row>
    <row r="14" spans="1:8" ht="15.75">
      <c r="A14" s="10">
        <v>5</v>
      </c>
      <c r="B14" s="11" t="s">
        <v>22</v>
      </c>
      <c r="C14" s="10">
        <v>4</v>
      </c>
      <c r="D14" s="84" t="s">
        <v>8</v>
      </c>
      <c r="E14" s="85"/>
      <c r="F14" s="10">
        <v>800</v>
      </c>
      <c r="G14" s="6">
        <f t="shared" si="0"/>
        <v>3200</v>
      </c>
    </row>
    <row r="15" spans="1:8" ht="15.75">
      <c r="A15" s="10">
        <v>6</v>
      </c>
      <c r="B15" s="11" t="s">
        <v>23</v>
      </c>
      <c r="C15" s="10">
        <v>10</v>
      </c>
      <c r="D15" s="84" t="s">
        <v>72</v>
      </c>
      <c r="E15" s="85"/>
      <c r="F15" s="10">
        <v>300</v>
      </c>
      <c r="G15" s="6">
        <f t="shared" si="0"/>
        <v>3000</v>
      </c>
    </row>
    <row r="16" spans="1:8" ht="15.75">
      <c r="A16" s="10">
        <v>7</v>
      </c>
      <c r="B16" s="11" t="s">
        <v>24</v>
      </c>
      <c r="C16" s="10">
        <v>10</v>
      </c>
      <c r="D16" s="84" t="s">
        <v>72</v>
      </c>
      <c r="E16" s="85"/>
      <c r="F16" s="10">
        <v>1500</v>
      </c>
      <c r="G16" s="6">
        <f t="shared" si="0"/>
        <v>15000</v>
      </c>
    </row>
    <row r="17" spans="1:7" ht="15.75" customHeight="1">
      <c r="A17" s="10">
        <v>8</v>
      </c>
      <c r="B17" s="11" t="s">
        <v>25</v>
      </c>
      <c r="C17" s="10">
        <v>2</v>
      </c>
      <c r="D17" s="84" t="s">
        <v>72</v>
      </c>
      <c r="E17" s="85"/>
      <c r="F17" s="10">
        <v>1500</v>
      </c>
      <c r="G17" s="6">
        <f t="shared" si="0"/>
        <v>3000</v>
      </c>
    </row>
    <row r="18" spans="1:7" ht="15.75">
      <c r="A18" s="10">
        <v>9</v>
      </c>
      <c r="B18" s="11" t="s">
        <v>26</v>
      </c>
      <c r="C18" s="10">
        <v>10</v>
      </c>
      <c r="D18" s="84" t="s">
        <v>72</v>
      </c>
      <c r="E18" s="85"/>
      <c r="F18" s="10">
        <v>150</v>
      </c>
      <c r="G18" s="6">
        <f t="shared" si="0"/>
        <v>1500</v>
      </c>
    </row>
    <row r="19" spans="1:7" ht="15.75">
      <c r="A19" s="10">
        <v>10</v>
      </c>
      <c r="B19" s="11" t="s">
        <v>27</v>
      </c>
      <c r="C19" s="10">
        <v>1</v>
      </c>
      <c r="D19" s="84" t="s">
        <v>8</v>
      </c>
      <c r="E19" s="85"/>
      <c r="F19" s="10">
        <v>9000</v>
      </c>
      <c r="G19" s="6">
        <f t="shared" si="0"/>
        <v>9000</v>
      </c>
    </row>
    <row r="20" spans="1:7" ht="30">
      <c r="A20" s="10">
        <v>11</v>
      </c>
      <c r="B20" s="11" t="s">
        <v>28</v>
      </c>
      <c r="C20" s="10">
        <v>1</v>
      </c>
      <c r="D20" s="84" t="s">
        <v>8</v>
      </c>
      <c r="E20" s="85"/>
      <c r="F20" s="10">
        <v>26000</v>
      </c>
      <c r="G20" s="6">
        <f t="shared" si="0"/>
        <v>26000</v>
      </c>
    </row>
    <row r="21" spans="1:7" ht="15.75">
      <c r="A21" s="10" t="s">
        <v>29</v>
      </c>
      <c r="B21" s="11" t="s">
        <v>31</v>
      </c>
      <c r="C21" s="10">
        <v>10</v>
      </c>
      <c r="D21" s="84" t="s">
        <v>100</v>
      </c>
      <c r="E21" s="85"/>
      <c r="F21" s="10">
        <v>250</v>
      </c>
      <c r="G21" s="6">
        <f t="shared" si="0"/>
        <v>2500</v>
      </c>
    </row>
    <row r="22" spans="1:7" ht="15.75">
      <c r="A22" s="10" t="s">
        <v>30</v>
      </c>
      <c r="B22" s="11" t="s">
        <v>32</v>
      </c>
      <c r="C22" s="10">
        <v>10</v>
      </c>
      <c r="D22" s="84" t="s">
        <v>100</v>
      </c>
      <c r="E22" s="85"/>
      <c r="F22" s="10">
        <v>200</v>
      </c>
      <c r="G22" s="6">
        <f t="shared" si="0"/>
        <v>2000</v>
      </c>
    </row>
    <row r="23" spans="1:7" ht="15.75">
      <c r="A23" s="10" t="s">
        <v>10</v>
      </c>
      <c r="B23" s="11" t="s">
        <v>33</v>
      </c>
      <c r="C23" s="10">
        <v>10</v>
      </c>
      <c r="D23" s="84" t="s">
        <v>100</v>
      </c>
      <c r="E23" s="85"/>
      <c r="F23" s="10">
        <v>110</v>
      </c>
      <c r="G23" s="6">
        <f t="shared" si="0"/>
        <v>1100</v>
      </c>
    </row>
    <row r="24" spans="1:7" ht="15.75">
      <c r="A24" s="10" t="s">
        <v>34</v>
      </c>
      <c r="B24" s="11" t="s">
        <v>35</v>
      </c>
      <c r="C24" s="10">
        <v>10</v>
      </c>
      <c r="D24" s="84" t="s">
        <v>72</v>
      </c>
      <c r="E24" s="85"/>
      <c r="F24" s="10">
        <v>300</v>
      </c>
      <c r="G24" s="6">
        <f t="shared" si="0"/>
        <v>3000</v>
      </c>
    </row>
    <row r="25" spans="1:7" ht="15.75">
      <c r="A25" s="10" t="s">
        <v>6</v>
      </c>
      <c r="B25" s="11" t="s">
        <v>36</v>
      </c>
      <c r="C25" s="10">
        <v>10</v>
      </c>
      <c r="D25" s="84" t="s">
        <v>72</v>
      </c>
      <c r="E25" s="85"/>
      <c r="F25" s="10">
        <v>250</v>
      </c>
      <c r="G25" s="6">
        <f t="shared" si="0"/>
        <v>2500</v>
      </c>
    </row>
    <row r="26" spans="1:7" ht="15.75">
      <c r="A26" s="10" t="s">
        <v>37</v>
      </c>
      <c r="B26" s="11" t="s">
        <v>38</v>
      </c>
      <c r="C26" s="10">
        <v>10</v>
      </c>
      <c r="D26" s="84" t="s">
        <v>72</v>
      </c>
      <c r="E26" s="85"/>
      <c r="F26" s="10">
        <v>150</v>
      </c>
      <c r="G26" s="6">
        <f t="shared" si="0"/>
        <v>1500</v>
      </c>
    </row>
    <row r="27" spans="1:7" ht="15.75">
      <c r="A27" s="10">
        <v>14</v>
      </c>
      <c r="B27" s="11" t="s">
        <v>39</v>
      </c>
      <c r="C27" s="10">
        <v>20</v>
      </c>
      <c r="D27" s="84" t="s">
        <v>72</v>
      </c>
      <c r="E27" s="85"/>
      <c r="F27" s="10">
        <v>30</v>
      </c>
      <c r="G27" s="6">
        <f t="shared" si="0"/>
        <v>600</v>
      </c>
    </row>
    <row r="28" spans="1:7" ht="15.75">
      <c r="A28" s="10">
        <v>15</v>
      </c>
      <c r="B28" s="11" t="s">
        <v>40</v>
      </c>
      <c r="C28" s="10">
        <v>10</v>
      </c>
      <c r="D28" s="84" t="s">
        <v>72</v>
      </c>
      <c r="E28" s="85"/>
      <c r="F28" s="10">
        <v>200</v>
      </c>
      <c r="G28" s="6">
        <f t="shared" si="0"/>
        <v>2000</v>
      </c>
    </row>
    <row r="29" spans="1:7" ht="15.75">
      <c r="A29" s="10">
        <v>16</v>
      </c>
      <c r="B29" s="11" t="s">
        <v>41</v>
      </c>
      <c r="C29" s="10">
        <v>4</v>
      </c>
      <c r="D29" s="84" t="s">
        <v>101</v>
      </c>
      <c r="E29" s="85"/>
      <c r="F29" s="10">
        <v>120</v>
      </c>
      <c r="G29" s="6">
        <f t="shared" si="0"/>
        <v>480</v>
      </c>
    </row>
    <row r="30" spans="1:7" ht="15.75">
      <c r="A30" s="10">
        <v>17</v>
      </c>
      <c r="B30" s="11" t="s">
        <v>42</v>
      </c>
      <c r="C30" s="10">
        <v>25</v>
      </c>
      <c r="D30" s="84" t="s">
        <v>72</v>
      </c>
      <c r="E30" s="85"/>
      <c r="F30" s="10">
        <v>40</v>
      </c>
      <c r="G30" s="6">
        <f t="shared" si="0"/>
        <v>1000</v>
      </c>
    </row>
    <row r="31" spans="1:7" ht="15.75">
      <c r="A31" s="10">
        <v>18</v>
      </c>
      <c r="B31" s="11" t="s">
        <v>43</v>
      </c>
      <c r="C31" s="10">
        <v>10</v>
      </c>
      <c r="D31" s="84" t="s">
        <v>72</v>
      </c>
      <c r="E31" s="85"/>
      <c r="F31" s="10">
        <v>120</v>
      </c>
      <c r="G31" s="6">
        <f t="shared" si="0"/>
        <v>1200</v>
      </c>
    </row>
    <row r="32" spans="1:7" ht="15.75">
      <c r="A32" s="10">
        <v>19</v>
      </c>
      <c r="B32" s="11" t="s">
        <v>44</v>
      </c>
      <c r="C32" s="10">
        <v>10</v>
      </c>
      <c r="D32" s="84" t="s">
        <v>72</v>
      </c>
      <c r="E32" s="85"/>
      <c r="F32" s="10">
        <v>180</v>
      </c>
      <c r="G32" s="6">
        <f t="shared" si="0"/>
        <v>1800</v>
      </c>
    </row>
    <row r="33" spans="1:7" ht="15.75">
      <c r="A33" s="10">
        <v>20</v>
      </c>
      <c r="B33" s="11" t="s">
        <v>45</v>
      </c>
      <c r="C33" s="10">
        <v>1</v>
      </c>
      <c r="D33" s="84" t="s">
        <v>46</v>
      </c>
      <c r="E33" s="85"/>
      <c r="F33" s="10">
        <v>1000</v>
      </c>
      <c r="G33" s="6">
        <f t="shared" si="0"/>
        <v>1000</v>
      </c>
    </row>
    <row r="34" spans="1:7" ht="15.75">
      <c r="A34" s="14">
        <v>21</v>
      </c>
      <c r="B34" s="7" t="s">
        <v>47</v>
      </c>
      <c r="C34" s="8">
        <v>5</v>
      </c>
      <c r="D34" s="96" t="s">
        <v>72</v>
      </c>
      <c r="E34" s="97"/>
      <c r="F34" s="8">
        <v>400</v>
      </c>
      <c r="G34" s="4">
        <f t="shared" si="0"/>
        <v>2000</v>
      </c>
    </row>
    <row r="35" spans="1:7" ht="30">
      <c r="A35" s="10">
        <v>22</v>
      </c>
      <c r="B35" s="11" t="s">
        <v>65</v>
      </c>
      <c r="C35" s="10">
        <v>1.5</v>
      </c>
      <c r="D35" s="84" t="s">
        <v>46</v>
      </c>
      <c r="E35" s="85"/>
      <c r="F35" s="10">
        <v>200</v>
      </c>
      <c r="G35" s="10">
        <f t="shared" si="0"/>
        <v>300</v>
      </c>
    </row>
    <row r="36" spans="1:7">
      <c r="A36" s="8">
        <v>23</v>
      </c>
      <c r="B36" s="9" t="s">
        <v>68</v>
      </c>
      <c r="C36" s="8">
        <v>10</v>
      </c>
      <c r="D36" s="96" t="s">
        <v>72</v>
      </c>
      <c r="E36" s="97"/>
      <c r="F36" s="8">
        <v>100</v>
      </c>
      <c r="G36" s="8">
        <v>1000</v>
      </c>
    </row>
    <row r="37" spans="1:7">
      <c r="A37" s="8">
        <v>24</v>
      </c>
      <c r="B37" s="9" t="s">
        <v>69</v>
      </c>
      <c r="C37" s="8">
        <v>20</v>
      </c>
      <c r="D37" s="96" t="s">
        <v>102</v>
      </c>
      <c r="E37" s="97"/>
      <c r="F37" s="8">
        <v>50</v>
      </c>
      <c r="G37" s="8">
        <v>1000</v>
      </c>
    </row>
    <row r="38" spans="1:7" ht="15.75">
      <c r="A38" s="8">
        <v>25</v>
      </c>
      <c r="B38" s="9" t="s">
        <v>48</v>
      </c>
      <c r="C38" s="8">
        <v>20</v>
      </c>
      <c r="D38" s="96" t="s">
        <v>102</v>
      </c>
      <c r="E38" s="97"/>
      <c r="F38" s="8">
        <v>50</v>
      </c>
      <c r="G38" s="4">
        <f>F38*C38</f>
        <v>1000</v>
      </c>
    </row>
    <row r="39" spans="1:7">
      <c r="A39" s="8">
        <v>26</v>
      </c>
      <c r="B39" s="9" t="s">
        <v>49</v>
      </c>
      <c r="C39" s="8">
        <v>50</v>
      </c>
      <c r="D39" s="113" t="s">
        <v>71</v>
      </c>
      <c r="E39" s="114"/>
      <c r="F39" s="8">
        <v>40</v>
      </c>
      <c r="G39" s="10">
        <f>F39*C39</f>
        <v>2000</v>
      </c>
    </row>
    <row r="40" spans="1:7">
      <c r="A40" s="8" t="s">
        <v>50</v>
      </c>
      <c r="B40" s="9" t="s">
        <v>51</v>
      </c>
      <c r="C40" s="8">
        <v>20</v>
      </c>
      <c r="D40" s="96" t="s">
        <v>54</v>
      </c>
      <c r="E40" s="97"/>
      <c r="F40" s="8">
        <v>50</v>
      </c>
      <c r="G40" s="8">
        <v>1000</v>
      </c>
    </row>
    <row r="41" spans="1:7">
      <c r="A41" s="8" t="s">
        <v>30</v>
      </c>
      <c r="B41" s="9" t="s">
        <v>52</v>
      </c>
      <c r="C41" s="8">
        <v>20</v>
      </c>
      <c r="D41" s="96" t="s">
        <v>53</v>
      </c>
      <c r="E41" s="97"/>
      <c r="F41" s="8">
        <v>45</v>
      </c>
      <c r="G41" s="8">
        <f>F41*C41</f>
        <v>900</v>
      </c>
    </row>
    <row r="42" spans="1:7">
      <c r="A42" s="8" t="s">
        <v>10</v>
      </c>
      <c r="B42" s="9" t="s">
        <v>55</v>
      </c>
      <c r="C42" s="8">
        <v>20</v>
      </c>
      <c r="D42" s="96" t="s">
        <v>54</v>
      </c>
      <c r="E42" s="97"/>
      <c r="F42" s="8">
        <v>40</v>
      </c>
      <c r="G42" s="8">
        <f>F42*C42</f>
        <v>800</v>
      </c>
    </row>
    <row r="43" spans="1:7">
      <c r="A43" s="15"/>
      <c r="B43" s="15"/>
      <c r="C43" s="15"/>
      <c r="D43" s="100"/>
      <c r="E43" s="100"/>
      <c r="F43" s="15"/>
      <c r="G43" s="15"/>
    </row>
    <row r="44" spans="1:7">
      <c r="A44" s="20"/>
      <c r="B44" s="21"/>
      <c r="C44" s="20"/>
      <c r="D44" s="112"/>
      <c r="E44" s="112"/>
      <c r="F44" s="20"/>
      <c r="G44" s="20"/>
    </row>
    <row r="45" spans="1:7">
      <c r="A45" s="8">
        <v>28</v>
      </c>
      <c r="B45" s="9" t="s">
        <v>56</v>
      </c>
      <c r="C45" s="8">
        <v>50</v>
      </c>
      <c r="D45" s="96" t="s">
        <v>103</v>
      </c>
      <c r="E45" s="97"/>
      <c r="F45" s="8">
        <v>7</v>
      </c>
      <c r="G45" s="8">
        <f>F45*C45</f>
        <v>350</v>
      </c>
    </row>
    <row r="46" spans="1:7">
      <c r="A46" s="8">
        <v>29</v>
      </c>
      <c r="B46" s="9" t="s">
        <v>57</v>
      </c>
      <c r="C46" s="8">
        <v>20</v>
      </c>
      <c r="D46" s="96" t="s">
        <v>72</v>
      </c>
      <c r="E46" s="97"/>
      <c r="F46" s="8">
        <v>35</v>
      </c>
      <c r="G46" s="8">
        <f>F46*C46</f>
        <v>700</v>
      </c>
    </row>
    <row r="47" spans="1:7">
      <c r="A47" s="8">
        <v>30</v>
      </c>
      <c r="B47" s="9" t="s">
        <v>58</v>
      </c>
      <c r="C47" s="8">
        <v>10</v>
      </c>
      <c r="D47" s="96" t="s">
        <v>72</v>
      </c>
      <c r="E47" s="97"/>
      <c r="F47" s="8">
        <v>400</v>
      </c>
      <c r="G47" s="8">
        <f>F47*C47</f>
        <v>4000</v>
      </c>
    </row>
    <row r="48" spans="1:7">
      <c r="A48" s="16">
        <v>31</v>
      </c>
      <c r="B48" s="17" t="s">
        <v>59</v>
      </c>
      <c r="C48" s="16">
        <v>4</v>
      </c>
      <c r="D48" s="98" t="s">
        <v>72</v>
      </c>
      <c r="E48" s="99"/>
      <c r="F48" s="16">
        <v>1200</v>
      </c>
      <c r="G48" s="16">
        <f>F48*C48</f>
        <v>4800</v>
      </c>
    </row>
    <row r="49" spans="1:8">
      <c r="A49" s="16">
        <v>32</v>
      </c>
      <c r="B49" s="17" t="s">
        <v>60</v>
      </c>
      <c r="C49" s="16">
        <v>10</v>
      </c>
      <c r="D49" s="98" t="s">
        <v>104</v>
      </c>
      <c r="E49" s="99"/>
      <c r="F49" s="16">
        <v>500</v>
      </c>
      <c r="G49" s="16">
        <f>F49*C49</f>
        <v>5000</v>
      </c>
    </row>
    <row r="50" spans="1:8">
      <c r="A50" s="18"/>
      <c r="B50" s="78" t="s">
        <v>61</v>
      </c>
      <c r="C50" s="79"/>
      <c r="D50" s="79"/>
      <c r="E50" s="79"/>
      <c r="F50" s="80"/>
      <c r="G50" s="19">
        <f>SUM(G4:G49)</f>
        <v>208430</v>
      </c>
    </row>
    <row r="51" spans="1:8">
      <c r="A51" s="18"/>
      <c r="B51" s="78" t="s">
        <v>62</v>
      </c>
      <c r="C51" s="79"/>
      <c r="D51" s="79"/>
      <c r="E51" s="79"/>
      <c r="F51" s="80"/>
      <c r="G51" s="19">
        <f>G50*18%</f>
        <v>37517.4</v>
      </c>
    </row>
    <row r="52" spans="1:8">
      <c r="A52" s="18"/>
      <c r="B52" s="81" t="s">
        <v>63</v>
      </c>
      <c r="C52" s="82"/>
      <c r="D52" s="82"/>
      <c r="E52" s="82"/>
      <c r="F52" s="83"/>
      <c r="G52" s="19">
        <f>SUM(G50:G51)</f>
        <v>245947.4</v>
      </c>
    </row>
    <row r="53" spans="1:8">
      <c r="A53" s="102"/>
      <c r="B53" s="102"/>
      <c r="C53" s="102"/>
      <c r="D53" s="102"/>
      <c r="E53" s="102"/>
      <c r="F53" s="102"/>
      <c r="G53" s="102"/>
      <c r="H53" s="22"/>
    </row>
    <row r="54" spans="1:8">
      <c r="A54" s="101" t="s">
        <v>67</v>
      </c>
      <c r="B54" s="101"/>
      <c r="C54" s="101"/>
      <c r="D54" s="101"/>
      <c r="E54" s="101"/>
      <c r="F54" s="101"/>
      <c r="G54" s="101"/>
      <c r="H54" s="23"/>
    </row>
    <row r="55" spans="1:8">
      <c r="A55" s="101" t="s">
        <v>66</v>
      </c>
      <c r="B55" s="101"/>
      <c r="C55" s="101"/>
      <c r="D55" s="101"/>
      <c r="E55" s="101"/>
      <c r="F55" s="101"/>
      <c r="G55" s="101"/>
      <c r="H55" s="23"/>
    </row>
    <row r="56" spans="1:8">
      <c r="A56" s="103"/>
      <c r="B56" s="103"/>
      <c r="C56" s="103"/>
      <c r="D56" s="103"/>
      <c r="E56" s="103"/>
      <c r="F56" s="103"/>
      <c r="G56" s="103"/>
    </row>
    <row r="57" spans="1:8">
      <c r="A57" s="100"/>
      <c r="B57" s="100"/>
      <c r="C57" s="100"/>
      <c r="D57" s="100"/>
      <c r="E57" s="100"/>
      <c r="F57" s="100"/>
      <c r="G57" s="100"/>
      <c r="H57" s="40"/>
    </row>
    <row r="58" spans="1:8" ht="37.5" customHeight="1">
      <c r="A58" s="104" t="s">
        <v>73</v>
      </c>
      <c r="B58" s="104"/>
      <c r="C58" s="104"/>
      <c r="D58" s="104"/>
      <c r="E58" s="104"/>
      <c r="F58" s="104"/>
      <c r="G58" s="104"/>
      <c r="H58" s="45"/>
    </row>
    <row r="59" spans="1:8" ht="15.75">
      <c r="A59" s="105" t="s">
        <v>9</v>
      </c>
      <c r="B59" s="106" t="s">
        <v>70</v>
      </c>
      <c r="C59" s="106"/>
      <c r="D59" s="107"/>
      <c r="E59" s="95" t="s">
        <v>4</v>
      </c>
      <c r="F59" s="95"/>
      <c r="G59" s="95"/>
    </row>
    <row r="60" spans="1:8" ht="33.75" customHeight="1">
      <c r="A60" s="105"/>
      <c r="B60" s="108"/>
      <c r="C60" s="108"/>
      <c r="D60" s="109"/>
      <c r="E60" s="105" t="s">
        <v>74</v>
      </c>
      <c r="F60" s="105"/>
      <c r="G60" s="46" t="s">
        <v>75</v>
      </c>
    </row>
    <row r="61" spans="1:8" ht="15.75">
      <c r="A61" s="10">
        <v>1</v>
      </c>
      <c r="B61" s="110" t="s">
        <v>76</v>
      </c>
      <c r="C61" s="110"/>
      <c r="D61" s="111"/>
      <c r="E61" s="90">
        <v>437</v>
      </c>
      <c r="F61" s="91"/>
      <c r="G61" s="28">
        <v>654</v>
      </c>
    </row>
    <row r="62" spans="1:8" ht="15.75">
      <c r="A62" s="10">
        <v>2</v>
      </c>
      <c r="B62" s="29" t="s">
        <v>77</v>
      </c>
      <c r="C62" s="29"/>
      <c r="D62" s="5">
        <v>13.36</v>
      </c>
      <c r="E62" s="90">
        <f>E61*D62/100</f>
        <v>58.383199999999995</v>
      </c>
      <c r="F62" s="91"/>
      <c r="G62" s="27">
        <f>G61*D62%</f>
        <v>87.374399999999994</v>
      </c>
    </row>
    <row r="63" spans="1:8" ht="15.75">
      <c r="A63" s="10">
        <v>3</v>
      </c>
      <c r="B63" s="29" t="s">
        <v>78</v>
      </c>
      <c r="C63" s="29"/>
      <c r="D63" s="5">
        <v>8.33</v>
      </c>
      <c r="E63" s="90">
        <f>E61*D63%</f>
        <v>36.402099999999997</v>
      </c>
      <c r="F63" s="91"/>
      <c r="G63" s="28">
        <f>G61*D63%</f>
        <v>54.478200000000001</v>
      </c>
    </row>
    <row r="64" spans="1:8" ht="15.75">
      <c r="A64" s="10">
        <v>4</v>
      </c>
      <c r="B64" s="29" t="s">
        <v>79</v>
      </c>
      <c r="C64" s="29"/>
      <c r="D64" s="5">
        <v>2</v>
      </c>
      <c r="E64" s="90">
        <f>E61*D64%</f>
        <v>8.74</v>
      </c>
      <c r="F64" s="91"/>
      <c r="G64" s="28">
        <f>G61*D64%</f>
        <v>13.08</v>
      </c>
    </row>
    <row r="65" spans="1:7" ht="15.75">
      <c r="A65" s="10">
        <v>5</v>
      </c>
      <c r="B65" s="29" t="s">
        <v>80</v>
      </c>
      <c r="C65" s="29"/>
      <c r="D65" s="5">
        <v>10</v>
      </c>
      <c r="E65" s="90">
        <f>E61*D65%</f>
        <v>43.7</v>
      </c>
      <c r="F65" s="91"/>
      <c r="G65" s="28">
        <f>G61*D65%</f>
        <v>65.400000000000006</v>
      </c>
    </row>
    <row r="66" spans="1:7" ht="31.5">
      <c r="A66" s="10">
        <v>6</v>
      </c>
      <c r="B66" s="29" t="s">
        <v>81</v>
      </c>
      <c r="C66" s="29"/>
      <c r="D66" s="30"/>
      <c r="E66" s="90">
        <f>SUM(E61:E65)</f>
        <v>584.22530000000006</v>
      </c>
      <c r="F66" s="91"/>
      <c r="G66" s="28">
        <f>SUM(G61:G65)</f>
        <v>874.33260000000007</v>
      </c>
    </row>
    <row r="67" spans="1:7" ht="15.75">
      <c r="A67" s="10">
        <v>7</v>
      </c>
      <c r="B67" s="29" t="s">
        <v>82</v>
      </c>
      <c r="C67" s="29"/>
      <c r="D67" s="5">
        <v>18</v>
      </c>
      <c r="E67" s="90">
        <f>E66*D67%</f>
        <v>105.160554</v>
      </c>
      <c r="F67" s="91"/>
      <c r="G67" s="28">
        <f>G66*D67%</f>
        <v>157.37986800000002</v>
      </c>
    </row>
    <row r="68" spans="1:7" ht="15.75">
      <c r="A68" s="10">
        <v>8</v>
      </c>
      <c r="B68" s="110" t="s">
        <v>83</v>
      </c>
      <c r="C68" s="110"/>
      <c r="D68" s="111"/>
      <c r="E68" s="90">
        <f>SUM(E66:E67)</f>
        <v>689.38585400000011</v>
      </c>
      <c r="F68" s="91"/>
      <c r="G68" s="28">
        <f>SUM(G66:G67)</f>
        <v>1031.7124680000002</v>
      </c>
    </row>
    <row r="69" spans="1:7" ht="31.5" customHeight="1">
      <c r="A69" s="10">
        <v>11</v>
      </c>
      <c r="B69" s="122" t="s">
        <v>98</v>
      </c>
      <c r="C69" s="111"/>
      <c r="D69" s="32">
        <v>90</v>
      </c>
      <c r="E69" s="92" t="s">
        <v>108</v>
      </c>
      <c r="F69" s="89"/>
      <c r="G69" s="34">
        <f>G68*D69</f>
        <v>92854.122120000015</v>
      </c>
    </row>
    <row r="70" spans="1:7" ht="31.5" customHeight="1">
      <c r="A70" s="10">
        <v>12</v>
      </c>
      <c r="B70" s="122" t="s">
        <v>97</v>
      </c>
      <c r="C70" s="111"/>
      <c r="D70" s="5">
        <v>90</v>
      </c>
      <c r="E70" s="93">
        <f>E68*D70*2</f>
        <v>124089.45372000002</v>
      </c>
      <c r="F70" s="94"/>
      <c r="G70" s="28" t="s">
        <v>108</v>
      </c>
    </row>
    <row r="72" spans="1:7">
      <c r="B72" s="116" t="s">
        <v>86</v>
      </c>
      <c r="C72" s="116"/>
      <c r="D72" s="116"/>
      <c r="E72" s="116"/>
      <c r="F72" s="116"/>
      <c r="G72" s="19" t="s">
        <v>4</v>
      </c>
    </row>
    <row r="73" spans="1:7" ht="33" customHeight="1">
      <c r="B73" s="120" t="s">
        <v>87</v>
      </c>
      <c r="C73" s="120"/>
      <c r="D73" s="120"/>
      <c r="E73" s="120"/>
      <c r="F73" s="120"/>
      <c r="G73" s="35">
        <f>E70+0</f>
        <v>124089.45372000002</v>
      </c>
    </row>
    <row r="74" spans="1:7" ht="33" customHeight="1">
      <c r="B74" s="120" t="s">
        <v>88</v>
      </c>
      <c r="C74" s="120"/>
      <c r="D74" s="120"/>
      <c r="E74" s="120"/>
      <c r="F74" s="120"/>
      <c r="G74" s="35">
        <f>G69+0</f>
        <v>92854.122120000015</v>
      </c>
    </row>
    <row r="75" spans="1:7">
      <c r="B75" s="81" t="s">
        <v>89</v>
      </c>
      <c r="C75" s="82"/>
      <c r="D75" s="82"/>
      <c r="E75" s="82"/>
      <c r="F75" s="83"/>
      <c r="G75" s="39">
        <f>SUM(G73:G74)</f>
        <v>216943.57584000003</v>
      </c>
    </row>
    <row r="77" spans="1:7">
      <c r="B77" s="121" t="s">
        <v>90</v>
      </c>
      <c r="C77" s="121"/>
      <c r="D77" s="121"/>
      <c r="E77" s="121"/>
      <c r="F77" s="121"/>
      <c r="G77" s="121"/>
    </row>
    <row r="78" spans="1:7">
      <c r="A78" s="101" t="s">
        <v>91</v>
      </c>
      <c r="B78" s="101"/>
      <c r="C78" s="101"/>
      <c r="D78" s="101"/>
      <c r="E78" s="101"/>
      <c r="F78" s="101"/>
      <c r="G78" s="101"/>
    </row>
    <row r="79" spans="1:7">
      <c r="A79" s="47"/>
      <c r="B79" s="47"/>
      <c r="C79" s="47"/>
      <c r="D79" s="47"/>
      <c r="E79" s="47"/>
      <c r="F79" s="47"/>
      <c r="G79" s="47"/>
    </row>
    <row r="80" spans="1:7">
      <c r="A80" s="15"/>
      <c r="B80" s="15"/>
      <c r="C80" s="15"/>
      <c r="D80" s="15"/>
      <c r="E80" s="15"/>
      <c r="F80" s="15"/>
      <c r="G80" s="15"/>
    </row>
    <row r="81" spans="1:8">
      <c r="A81" s="19" t="s">
        <v>9</v>
      </c>
      <c r="B81" s="19" t="s">
        <v>70</v>
      </c>
      <c r="C81" s="19"/>
      <c r="D81" s="116" t="s">
        <v>93</v>
      </c>
      <c r="E81" s="116"/>
      <c r="F81" s="116"/>
    </row>
    <row r="82" spans="1:8">
      <c r="A82" s="44">
        <v>1</v>
      </c>
      <c r="B82" s="7" t="s">
        <v>95</v>
      </c>
      <c r="C82" s="7"/>
      <c r="D82" s="115">
        <v>245947</v>
      </c>
      <c r="E82" s="115"/>
      <c r="F82" s="115"/>
    </row>
    <row r="83" spans="1:8">
      <c r="A83" s="44">
        <v>2</v>
      </c>
      <c r="B83" s="7" t="s">
        <v>92</v>
      </c>
      <c r="C83" s="7"/>
      <c r="D83" s="115">
        <v>216944</v>
      </c>
      <c r="E83" s="115"/>
      <c r="F83" s="115"/>
    </row>
    <row r="84" spans="1:8">
      <c r="A84" s="44">
        <v>3</v>
      </c>
      <c r="B84" s="42" t="s">
        <v>94</v>
      </c>
      <c r="C84" s="36"/>
      <c r="D84" s="117">
        <f>SUM(D82:D83)</f>
        <v>462891</v>
      </c>
      <c r="E84" s="118"/>
      <c r="F84" s="119"/>
      <c r="G84" s="41"/>
      <c r="H84" s="41"/>
    </row>
    <row r="85" spans="1:8">
      <c r="A85" s="22"/>
      <c r="B85" s="43"/>
      <c r="C85" s="43"/>
      <c r="D85" s="22"/>
      <c r="E85" s="22"/>
      <c r="F85" s="22"/>
      <c r="G85" s="41"/>
      <c r="H85" s="41"/>
    </row>
    <row r="87" spans="1:8">
      <c r="A87" s="101" t="s">
        <v>96</v>
      </c>
      <c r="B87" s="101"/>
      <c r="C87" s="101"/>
      <c r="D87" s="101"/>
      <c r="E87" s="101"/>
      <c r="F87" s="101"/>
      <c r="G87" s="101"/>
      <c r="H87" s="23"/>
    </row>
  </sheetData>
  <mergeCells count="87">
    <mergeCell ref="D28:E28"/>
    <mergeCell ref="D29:E29"/>
    <mergeCell ref="A87:G87"/>
    <mergeCell ref="A78:G78"/>
    <mergeCell ref="D82:F82"/>
    <mergeCell ref="D83:F83"/>
    <mergeCell ref="D81:F81"/>
    <mergeCell ref="D84:F84"/>
    <mergeCell ref="B68:D68"/>
    <mergeCell ref="B72:F72"/>
    <mergeCell ref="B73:F73"/>
    <mergeCell ref="B74:F74"/>
    <mergeCell ref="B77:G77"/>
    <mergeCell ref="B69:C69"/>
    <mergeCell ref="B70:C70"/>
    <mergeCell ref="B75:F75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5:E45"/>
    <mergeCell ref="D44:E44"/>
    <mergeCell ref="D43:E43"/>
    <mergeCell ref="D46:E46"/>
    <mergeCell ref="D47:E47"/>
    <mergeCell ref="D48:E48"/>
    <mergeCell ref="D49:E49"/>
    <mergeCell ref="E67:F67"/>
    <mergeCell ref="A57:G57"/>
    <mergeCell ref="A54:G54"/>
    <mergeCell ref="A55:G55"/>
    <mergeCell ref="A53:G53"/>
    <mergeCell ref="A56:G56"/>
    <mergeCell ref="A58:G58"/>
    <mergeCell ref="A59:A60"/>
    <mergeCell ref="B59:D60"/>
    <mergeCell ref="B61:D61"/>
    <mergeCell ref="E60:F60"/>
    <mergeCell ref="E61:F61"/>
    <mergeCell ref="E68:F68"/>
    <mergeCell ref="E69:F69"/>
    <mergeCell ref="E70:F70"/>
    <mergeCell ref="E59:G59"/>
    <mergeCell ref="E62:F62"/>
    <mergeCell ref="E63:F63"/>
    <mergeCell ref="E64:F64"/>
    <mergeCell ref="E65:F65"/>
    <mergeCell ref="E66:F66"/>
    <mergeCell ref="D3:E3"/>
    <mergeCell ref="D4:E4"/>
    <mergeCell ref="D5:E5"/>
    <mergeCell ref="D6:E6"/>
    <mergeCell ref="D7:E7"/>
    <mergeCell ref="D14:E14"/>
    <mergeCell ref="D15:E15"/>
    <mergeCell ref="D16:E16"/>
    <mergeCell ref="D17:E17"/>
    <mergeCell ref="D8:E8"/>
    <mergeCell ref="D9:E9"/>
    <mergeCell ref="D10:E10"/>
    <mergeCell ref="D11:E11"/>
    <mergeCell ref="D12:E12"/>
    <mergeCell ref="A2:G2"/>
    <mergeCell ref="A1:G1"/>
    <mergeCell ref="B50:F50"/>
    <mergeCell ref="B51:F51"/>
    <mergeCell ref="B52:F52"/>
    <mergeCell ref="D23:E23"/>
    <mergeCell ref="D24:E24"/>
    <mergeCell ref="D25:E25"/>
    <mergeCell ref="D26:E26"/>
    <mergeCell ref="D27:E27"/>
    <mergeCell ref="D18:E18"/>
    <mergeCell ref="D19:E19"/>
    <mergeCell ref="D20:E20"/>
    <mergeCell ref="D21:E21"/>
    <mergeCell ref="D22:E22"/>
    <mergeCell ref="D13:E13"/>
  </mergeCells>
  <pageMargins left="0.70866141732283472" right="0.51181102362204722" top="0.35433070866141736" bottom="0.35433070866141736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F20" sqref="F20"/>
    </sheetView>
  </sheetViews>
  <sheetFormatPr defaultRowHeight="15"/>
  <cols>
    <col min="1" max="1" width="4.28515625" customWidth="1"/>
    <col min="2" max="2" width="26.28515625" customWidth="1"/>
    <col min="3" max="3" width="8.28515625" customWidth="1"/>
    <col min="4" max="4" width="15.42578125" customWidth="1"/>
    <col min="5" max="5" width="13.85546875" customWidth="1"/>
  </cols>
  <sheetData>
    <row r="1" spans="1:11" ht="31.5" customHeight="1">
      <c r="A1" s="104" t="s">
        <v>73</v>
      </c>
      <c r="B1" s="104"/>
      <c r="C1" s="104"/>
      <c r="D1" s="104"/>
      <c r="E1" s="104"/>
      <c r="F1" s="24"/>
      <c r="G1" s="24"/>
      <c r="H1" s="24"/>
      <c r="I1" s="24"/>
      <c r="J1" s="24"/>
      <c r="K1" s="24"/>
    </row>
    <row r="2" spans="1:11" ht="15.75">
      <c r="A2" s="105" t="s">
        <v>9</v>
      </c>
      <c r="B2" s="123" t="s">
        <v>70</v>
      </c>
      <c r="C2" s="124"/>
      <c r="D2" s="127" t="s">
        <v>4</v>
      </c>
      <c r="E2" s="127"/>
    </row>
    <row r="3" spans="1:11" ht="21" customHeight="1">
      <c r="A3" s="105"/>
      <c r="B3" s="125"/>
      <c r="C3" s="126"/>
      <c r="D3" s="25" t="s">
        <v>74</v>
      </c>
      <c r="E3" s="26" t="s">
        <v>75</v>
      </c>
    </row>
    <row r="4" spans="1:11" ht="32.25" customHeight="1">
      <c r="A4" s="10">
        <v>1</v>
      </c>
      <c r="B4" s="110" t="s">
        <v>76</v>
      </c>
      <c r="C4" s="111"/>
      <c r="D4" s="27">
        <v>437</v>
      </c>
      <c r="E4" s="28">
        <v>654</v>
      </c>
    </row>
    <row r="5" spans="1:11" ht="17.25" customHeight="1">
      <c r="A5" s="10">
        <v>2</v>
      </c>
      <c r="B5" s="29" t="s">
        <v>77</v>
      </c>
      <c r="C5" s="5">
        <v>13.36</v>
      </c>
      <c r="D5" s="27">
        <f>D4*C5/100</f>
        <v>58.383199999999995</v>
      </c>
      <c r="E5" s="27">
        <f>E4*C5%</f>
        <v>87.374399999999994</v>
      </c>
    </row>
    <row r="6" spans="1:11" ht="18.75" customHeight="1">
      <c r="A6" s="10">
        <v>3</v>
      </c>
      <c r="B6" s="29" t="s">
        <v>78</v>
      </c>
      <c r="C6" s="5">
        <v>8.33</v>
      </c>
      <c r="D6" s="27">
        <f>D4*C6%</f>
        <v>36.402099999999997</v>
      </c>
      <c r="E6" s="28">
        <f>E4*C6%</f>
        <v>54.478200000000001</v>
      </c>
    </row>
    <row r="7" spans="1:11" ht="34.5" customHeight="1">
      <c r="A7" s="10">
        <v>4</v>
      </c>
      <c r="B7" s="29" t="s">
        <v>79</v>
      </c>
      <c r="C7" s="5">
        <v>2</v>
      </c>
      <c r="D7" s="27">
        <f>D4*C7%</f>
        <v>8.74</v>
      </c>
      <c r="E7" s="28">
        <f>E4*C7%</f>
        <v>13.08</v>
      </c>
    </row>
    <row r="8" spans="1:11" ht="18" customHeight="1">
      <c r="A8" s="10">
        <v>5</v>
      </c>
      <c r="B8" s="29" t="s">
        <v>80</v>
      </c>
      <c r="C8" s="5">
        <v>10</v>
      </c>
      <c r="D8" s="27">
        <f>D4*C8%</f>
        <v>43.7</v>
      </c>
      <c r="E8" s="28">
        <f>E4*C8%</f>
        <v>65.400000000000006</v>
      </c>
    </row>
    <row r="9" spans="1:11" ht="33.75" customHeight="1">
      <c r="A9" s="10">
        <v>6</v>
      </c>
      <c r="B9" s="29" t="s">
        <v>81</v>
      </c>
      <c r="C9" s="30"/>
      <c r="D9" s="27">
        <f>SUM(D4:D8)</f>
        <v>584.22530000000006</v>
      </c>
      <c r="E9" s="28">
        <f>SUM(E4:E8)</f>
        <v>874.33260000000007</v>
      </c>
    </row>
    <row r="10" spans="1:11" ht="18" customHeight="1">
      <c r="A10" s="10">
        <v>7</v>
      </c>
      <c r="B10" s="29" t="s">
        <v>82</v>
      </c>
      <c r="C10" s="5">
        <v>18</v>
      </c>
      <c r="D10" s="27">
        <f>D9*C10%</f>
        <v>105.160554</v>
      </c>
      <c r="E10" s="28">
        <f>E9*C10%</f>
        <v>157.37986800000002</v>
      </c>
    </row>
    <row r="11" spans="1:11" ht="30.75" customHeight="1">
      <c r="A11" s="10">
        <v>8</v>
      </c>
      <c r="B11" s="110" t="s">
        <v>83</v>
      </c>
      <c r="C11" s="111"/>
      <c r="D11" s="27">
        <f>SUM(D9:D10)</f>
        <v>689.38585400000011</v>
      </c>
      <c r="E11" s="28">
        <f>SUM(E9:E10)</f>
        <v>1031.7124680000002</v>
      </c>
    </row>
    <row r="12" spans="1:11" ht="48.75" customHeight="1">
      <c r="A12" s="10">
        <v>11</v>
      </c>
      <c r="B12" s="31" t="s">
        <v>84</v>
      </c>
      <c r="C12" s="32">
        <v>90</v>
      </c>
      <c r="D12" s="33"/>
      <c r="E12" s="34">
        <f>E11*C12</f>
        <v>92854.122120000015</v>
      </c>
    </row>
    <row r="13" spans="1:11" ht="49.5" customHeight="1">
      <c r="A13" s="10">
        <v>12</v>
      </c>
      <c r="B13" s="31" t="s">
        <v>85</v>
      </c>
      <c r="C13" s="5">
        <v>90</v>
      </c>
      <c r="D13" s="33">
        <f>D11*C13*2</f>
        <v>124089.45372000002</v>
      </c>
      <c r="E13" s="34"/>
    </row>
    <row r="15" spans="1:11">
      <c r="B15" s="116" t="s">
        <v>86</v>
      </c>
      <c r="C15" s="116"/>
      <c r="D15" s="116"/>
      <c r="E15" s="18" t="s">
        <v>4</v>
      </c>
    </row>
    <row r="16" spans="1:11" ht="33" customHeight="1">
      <c r="B16" s="120" t="s">
        <v>87</v>
      </c>
      <c r="C16" s="120"/>
      <c r="D16" s="120"/>
      <c r="E16" s="35">
        <f>D13+0</f>
        <v>124089.45372000002</v>
      </c>
    </row>
    <row r="17" spans="1:5" ht="15.75">
      <c r="B17" s="120" t="s">
        <v>88</v>
      </c>
      <c r="C17" s="120"/>
      <c r="D17" s="120"/>
      <c r="E17" s="35">
        <f>E12+0</f>
        <v>92854.122120000015</v>
      </c>
    </row>
    <row r="18" spans="1:5">
      <c r="B18" s="36" t="s">
        <v>89</v>
      </c>
      <c r="C18" s="37"/>
      <c r="D18" s="38"/>
      <c r="E18" s="39">
        <f>SUM(E16:E17)</f>
        <v>216943.57584000003</v>
      </c>
    </row>
    <row r="20" spans="1:5">
      <c r="B20" s="121" t="s">
        <v>90</v>
      </c>
      <c r="C20" s="121"/>
      <c r="D20" s="121"/>
      <c r="E20" s="121"/>
    </row>
    <row r="21" spans="1:5">
      <c r="A21" s="101" t="s">
        <v>91</v>
      </c>
      <c r="B21" s="101"/>
      <c r="C21" s="101"/>
      <c r="D21" s="101"/>
      <c r="E21" s="101"/>
    </row>
  </sheetData>
  <mergeCells count="11">
    <mergeCell ref="B20:E20"/>
    <mergeCell ref="A21:E21"/>
    <mergeCell ref="A1:E1"/>
    <mergeCell ref="A2:A3"/>
    <mergeCell ref="B2:C3"/>
    <mergeCell ref="D2:E2"/>
    <mergeCell ref="B4:C4"/>
    <mergeCell ref="B11:C11"/>
    <mergeCell ref="B15:D15"/>
    <mergeCell ref="B16:D16"/>
    <mergeCell ref="B17:D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74"/>
  <sheetViews>
    <sheetView tabSelected="1" showWhiteSpace="0" topLeftCell="A67" zoomScale="70" zoomScaleNormal="70" workbookViewId="0">
      <selection activeCell="B52" sqref="B52:G52"/>
    </sheetView>
  </sheetViews>
  <sheetFormatPr defaultRowHeight="15"/>
  <cols>
    <col min="1" max="1" width="6.5703125" customWidth="1"/>
    <col min="2" max="2" width="39.42578125" customWidth="1"/>
    <col min="3" max="3" width="9.140625" customWidth="1"/>
    <col min="4" max="4" width="5" customWidth="1"/>
    <col min="5" max="5" width="4" customWidth="1"/>
    <col min="6" max="6" width="12.28515625" customWidth="1"/>
    <col min="7" max="7" width="21.7109375" customWidth="1"/>
    <col min="8" max="8" width="15.42578125" customWidth="1"/>
    <col min="9" max="9" width="23.5703125" customWidth="1"/>
  </cols>
  <sheetData>
    <row r="1" spans="1:9" ht="15.75" customHeight="1">
      <c r="A1" s="136" t="s">
        <v>124</v>
      </c>
      <c r="B1" s="136"/>
      <c r="C1" s="136"/>
      <c r="D1" s="136"/>
      <c r="E1" s="136"/>
      <c r="F1" s="136"/>
      <c r="G1" s="136"/>
      <c r="H1" s="136"/>
      <c r="I1" s="136"/>
    </row>
    <row r="2" spans="1:9" ht="37.5" customHeight="1">
      <c r="A2" s="137" t="s">
        <v>136</v>
      </c>
      <c r="B2" s="137"/>
      <c r="C2" s="137"/>
      <c r="D2" s="137"/>
      <c r="E2" s="137"/>
      <c r="F2" s="137"/>
      <c r="G2" s="137"/>
      <c r="H2" s="137"/>
      <c r="I2" s="137"/>
    </row>
    <row r="3" spans="1:9" ht="18.75" customHeight="1">
      <c r="A3" s="88" t="s">
        <v>112</v>
      </c>
      <c r="B3" s="138"/>
      <c r="C3" s="138"/>
      <c r="D3" s="138"/>
      <c r="E3" s="138"/>
      <c r="F3" s="138"/>
      <c r="G3" s="138"/>
      <c r="H3" s="138"/>
      <c r="I3" s="89"/>
    </row>
    <row r="4" spans="1:9" ht="34.5" customHeight="1">
      <c r="A4" s="48" t="s">
        <v>9</v>
      </c>
      <c r="B4" s="48" t="s">
        <v>131</v>
      </c>
      <c r="C4" s="48" t="s">
        <v>1</v>
      </c>
      <c r="D4" s="88" t="s">
        <v>2</v>
      </c>
      <c r="E4" s="89"/>
      <c r="F4" s="48" t="s">
        <v>126</v>
      </c>
      <c r="G4" s="54" t="s">
        <v>127</v>
      </c>
      <c r="H4" s="48" t="s">
        <v>125</v>
      </c>
      <c r="I4" s="54" t="s">
        <v>128</v>
      </c>
    </row>
    <row r="5" spans="1:9" ht="33" customHeight="1">
      <c r="A5" s="6" t="s">
        <v>64</v>
      </c>
      <c r="B5" s="3" t="s">
        <v>5</v>
      </c>
      <c r="C5" s="6">
        <v>2</v>
      </c>
      <c r="D5" s="86" t="s">
        <v>72</v>
      </c>
      <c r="E5" s="87"/>
      <c r="F5" s="6"/>
      <c r="G5" s="6"/>
      <c r="H5" s="6"/>
      <c r="I5" s="9"/>
    </row>
    <row r="6" spans="1:9" ht="35.25" customHeight="1">
      <c r="A6" s="6" t="s">
        <v>6</v>
      </c>
      <c r="B6" s="3" t="s">
        <v>7</v>
      </c>
      <c r="C6" s="6">
        <v>1</v>
      </c>
      <c r="D6" s="86" t="s">
        <v>8</v>
      </c>
      <c r="E6" s="87"/>
      <c r="F6" s="6"/>
      <c r="G6" s="6"/>
      <c r="H6" s="6"/>
      <c r="I6" s="9"/>
    </row>
    <row r="7" spans="1:9" ht="34.5" customHeight="1">
      <c r="A7" s="6" t="s">
        <v>10</v>
      </c>
      <c r="B7" s="3" t="s">
        <v>11</v>
      </c>
      <c r="C7" s="6">
        <v>1</v>
      </c>
      <c r="D7" s="86" t="s">
        <v>8</v>
      </c>
      <c r="E7" s="87"/>
      <c r="F7" s="6"/>
      <c r="G7" s="6"/>
      <c r="H7" s="6"/>
      <c r="I7" s="9"/>
    </row>
    <row r="8" spans="1:9" ht="22.5" customHeight="1">
      <c r="A8" s="6" t="s">
        <v>12</v>
      </c>
      <c r="B8" s="3" t="s">
        <v>105</v>
      </c>
      <c r="C8" s="6">
        <v>2</v>
      </c>
      <c r="D8" s="86" t="s">
        <v>72</v>
      </c>
      <c r="E8" s="87"/>
      <c r="F8" s="6"/>
      <c r="G8" s="6"/>
      <c r="H8" s="6"/>
      <c r="I8" s="9"/>
    </row>
    <row r="9" spans="1:9" ht="34.5" customHeight="1">
      <c r="A9" s="6" t="s">
        <v>13</v>
      </c>
      <c r="B9" s="3" t="s">
        <v>106</v>
      </c>
      <c r="C9" s="6">
        <v>2</v>
      </c>
      <c r="D9" s="86" t="s">
        <v>72</v>
      </c>
      <c r="E9" s="87"/>
      <c r="F9" s="6"/>
      <c r="G9" s="6"/>
      <c r="H9" s="6"/>
      <c r="I9" s="9"/>
    </row>
    <row r="10" spans="1:9" ht="35.25" customHeight="1">
      <c r="A10" s="6" t="s">
        <v>14</v>
      </c>
      <c r="B10" s="3" t="s">
        <v>15</v>
      </c>
      <c r="C10" s="6">
        <v>1</v>
      </c>
      <c r="D10" s="86" t="s">
        <v>8</v>
      </c>
      <c r="E10" s="87"/>
      <c r="F10" s="6"/>
      <c r="G10" s="6"/>
      <c r="H10" s="6"/>
      <c r="I10" s="9"/>
    </row>
    <row r="11" spans="1:9" ht="31.5" customHeight="1">
      <c r="A11" s="6" t="s">
        <v>16</v>
      </c>
      <c r="B11" s="3" t="s">
        <v>17</v>
      </c>
      <c r="C11" s="6">
        <v>1</v>
      </c>
      <c r="D11" s="86" t="s">
        <v>8</v>
      </c>
      <c r="E11" s="87"/>
      <c r="F11" s="6"/>
      <c r="G11" s="6"/>
      <c r="H11" s="6"/>
      <c r="I11" s="9"/>
    </row>
    <row r="12" spans="1:9" ht="24.95" customHeight="1">
      <c r="A12" s="6">
        <v>2</v>
      </c>
      <c r="B12" s="11" t="s">
        <v>18</v>
      </c>
      <c r="C12" s="55">
        <v>40</v>
      </c>
      <c r="D12" s="92" t="s">
        <v>19</v>
      </c>
      <c r="E12" s="128"/>
      <c r="F12" s="55"/>
      <c r="G12" s="55"/>
      <c r="H12" s="6"/>
      <c r="I12" s="9"/>
    </row>
    <row r="13" spans="1:9" ht="20.25" customHeight="1">
      <c r="A13" s="55">
        <v>3</v>
      </c>
      <c r="B13" s="11" t="s">
        <v>20</v>
      </c>
      <c r="C13" s="55">
        <v>2</v>
      </c>
      <c r="D13" s="92" t="s">
        <v>19</v>
      </c>
      <c r="E13" s="128"/>
      <c r="F13" s="55"/>
      <c r="G13" s="55"/>
      <c r="H13" s="6"/>
      <c r="I13" s="9"/>
    </row>
    <row r="14" spans="1:9" ht="22.5" customHeight="1">
      <c r="A14" s="55">
        <v>4</v>
      </c>
      <c r="B14" s="11" t="s">
        <v>21</v>
      </c>
      <c r="C14" s="55">
        <v>6</v>
      </c>
      <c r="D14" s="92" t="s">
        <v>19</v>
      </c>
      <c r="E14" s="128"/>
      <c r="F14" s="55"/>
      <c r="G14" s="55"/>
      <c r="H14" s="6"/>
      <c r="I14" s="9"/>
    </row>
    <row r="15" spans="1:9" ht="24.95" customHeight="1">
      <c r="A15" s="55">
        <v>5</v>
      </c>
      <c r="B15" s="11" t="s">
        <v>22</v>
      </c>
      <c r="C15" s="55">
        <v>4</v>
      </c>
      <c r="D15" s="92" t="s">
        <v>8</v>
      </c>
      <c r="E15" s="128"/>
      <c r="F15" s="55"/>
      <c r="G15" s="55"/>
      <c r="H15" s="6"/>
      <c r="I15" s="9"/>
    </row>
    <row r="16" spans="1:9" ht="20.25" customHeight="1">
      <c r="A16" s="55">
        <v>6</v>
      </c>
      <c r="B16" s="11" t="s">
        <v>23</v>
      </c>
      <c r="C16" s="55">
        <v>10</v>
      </c>
      <c r="D16" s="92" t="s">
        <v>72</v>
      </c>
      <c r="E16" s="128"/>
      <c r="F16" s="55"/>
      <c r="G16" s="55"/>
      <c r="H16" s="6"/>
      <c r="I16" s="9"/>
    </row>
    <row r="17" spans="1:9" ht="24.95" customHeight="1">
      <c r="A17" s="55">
        <v>7</v>
      </c>
      <c r="B17" s="11" t="s">
        <v>24</v>
      </c>
      <c r="C17" s="55">
        <v>10</v>
      </c>
      <c r="D17" s="92" t="s">
        <v>72</v>
      </c>
      <c r="E17" s="128"/>
      <c r="F17" s="55"/>
      <c r="G17" s="55"/>
      <c r="H17" s="6"/>
      <c r="I17" s="9"/>
    </row>
    <row r="18" spans="1:9" ht="21.75" customHeight="1">
      <c r="A18" s="55">
        <v>8</v>
      </c>
      <c r="B18" s="11" t="s">
        <v>25</v>
      </c>
      <c r="C18" s="55">
        <v>2</v>
      </c>
      <c r="D18" s="92" t="s">
        <v>72</v>
      </c>
      <c r="E18" s="128"/>
      <c r="F18" s="55"/>
      <c r="G18" s="55"/>
      <c r="H18" s="6"/>
      <c r="I18" s="9"/>
    </row>
    <row r="19" spans="1:9" ht="20.25" customHeight="1">
      <c r="A19" s="55">
        <v>9</v>
      </c>
      <c r="B19" s="11" t="s">
        <v>26</v>
      </c>
      <c r="C19" s="55">
        <v>10</v>
      </c>
      <c r="D19" s="92" t="s">
        <v>72</v>
      </c>
      <c r="E19" s="128"/>
      <c r="F19" s="55"/>
      <c r="G19" s="55"/>
      <c r="H19" s="6"/>
      <c r="I19" s="9"/>
    </row>
    <row r="20" spans="1:9" ht="20.25" customHeight="1">
      <c r="A20" s="55">
        <v>10</v>
      </c>
      <c r="B20" s="11" t="s">
        <v>27</v>
      </c>
      <c r="C20" s="55">
        <v>1</v>
      </c>
      <c r="D20" s="92" t="s">
        <v>8</v>
      </c>
      <c r="E20" s="128"/>
      <c r="F20" s="55"/>
      <c r="G20" s="55"/>
      <c r="H20" s="6"/>
      <c r="I20" s="9"/>
    </row>
    <row r="21" spans="1:9" ht="33" customHeight="1">
      <c r="A21" s="55">
        <v>11</v>
      </c>
      <c r="B21" s="11" t="s">
        <v>28</v>
      </c>
      <c r="C21" s="55">
        <v>1</v>
      </c>
      <c r="D21" s="92" t="s">
        <v>8</v>
      </c>
      <c r="E21" s="128"/>
      <c r="F21" s="55"/>
      <c r="G21" s="55"/>
      <c r="H21" s="6"/>
      <c r="I21" s="9"/>
    </row>
    <row r="22" spans="1:9" ht="18" customHeight="1">
      <c r="A22" s="139" t="s">
        <v>129</v>
      </c>
      <c r="B22" s="139"/>
      <c r="C22" s="139"/>
      <c r="D22" s="139"/>
      <c r="E22" s="139"/>
      <c r="F22" s="139"/>
      <c r="G22" s="139"/>
      <c r="H22" s="139"/>
      <c r="I22" s="139"/>
    </row>
    <row r="23" spans="1:9" ht="19.5" customHeight="1">
      <c r="A23" s="55" t="s">
        <v>29</v>
      </c>
      <c r="B23" s="11" t="s">
        <v>31</v>
      </c>
      <c r="C23" s="55">
        <v>10</v>
      </c>
      <c r="D23" s="92" t="s">
        <v>100</v>
      </c>
      <c r="E23" s="128"/>
      <c r="F23" s="55"/>
      <c r="G23" s="55"/>
      <c r="H23" s="6"/>
      <c r="I23" s="9"/>
    </row>
    <row r="24" spans="1:9" ht="22.5" customHeight="1">
      <c r="A24" s="55" t="s">
        <v>30</v>
      </c>
      <c r="B24" s="11" t="s">
        <v>32</v>
      </c>
      <c r="C24" s="55">
        <v>10</v>
      </c>
      <c r="D24" s="92" t="s">
        <v>100</v>
      </c>
      <c r="E24" s="128"/>
      <c r="F24" s="55"/>
      <c r="G24" s="55"/>
      <c r="H24" s="6"/>
      <c r="I24" s="9"/>
    </row>
    <row r="25" spans="1:9" ht="21" customHeight="1">
      <c r="A25" s="55" t="s">
        <v>10</v>
      </c>
      <c r="B25" s="11" t="s">
        <v>33</v>
      </c>
      <c r="C25" s="55">
        <v>10</v>
      </c>
      <c r="D25" s="92" t="s">
        <v>100</v>
      </c>
      <c r="E25" s="128"/>
      <c r="F25" s="55"/>
      <c r="G25" s="55"/>
      <c r="H25" s="6"/>
      <c r="I25" s="9"/>
    </row>
    <row r="26" spans="1:9" ht="22.5" customHeight="1">
      <c r="A26" s="55" t="s">
        <v>34</v>
      </c>
      <c r="B26" s="11" t="s">
        <v>35</v>
      </c>
      <c r="C26" s="55">
        <v>10</v>
      </c>
      <c r="D26" s="92" t="s">
        <v>72</v>
      </c>
      <c r="E26" s="128"/>
      <c r="F26" s="55"/>
      <c r="G26" s="55"/>
      <c r="H26" s="6"/>
      <c r="I26" s="9"/>
    </row>
    <row r="27" spans="1:9" ht="22.5" customHeight="1">
      <c r="A27" s="55" t="s">
        <v>6</v>
      </c>
      <c r="B27" s="11" t="s">
        <v>36</v>
      </c>
      <c r="C27" s="55">
        <v>10</v>
      </c>
      <c r="D27" s="92" t="s">
        <v>72</v>
      </c>
      <c r="E27" s="128"/>
      <c r="F27" s="55"/>
      <c r="G27" s="55"/>
      <c r="H27" s="6"/>
      <c r="I27" s="9"/>
    </row>
    <row r="28" spans="1:9" ht="23.25" customHeight="1">
      <c r="A28" s="55" t="s">
        <v>37</v>
      </c>
      <c r="B28" s="11" t="s">
        <v>38</v>
      </c>
      <c r="C28" s="55">
        <v>10</v>
      </c>
      <c r="D28" s="92" t="s">
        <v>72</v>
      </c>
      <c r="E28" s="128"/>
      <c r="F28" s="55"/>
      <c r="G28" s="55"/>
      <c r="H28" s="6"/>
      <c r="I28" s="9"/>
    </row>
    <row r="29" spans="1:9" ht="22.5" customHeight="1">
      <c r="A29" s="55">
        <v>14</v>
      </c>
      <c r="B29" s="11" t="s">
        <v>39</v>
      </c>
      <c r="C29" s="55">
        <v>20</v>
      </c>
      <c r="D29" s="92" t="s">
        <v>72</v>
      </c>
      <c r="E29" s="128"/>
      <c r="F29" s="55"/>
      <c r="G29" s="55"/>
      <c r="H29" s="6"/>
      <c r="I29" s="9"/>
    </row>
    <row r="30" spans="1:9" ht="22.5" customHeight="1">
      <c r="A30" s="55">
        <v>15</v>
      </c>
      <c r="B30" s="11" t="s">
        <v>40</v>
      </c>
      <c r="C30" s="55">
        <v>10</v>
      </c>
      <c r="D30" s="92" t="s">
        <v>72</v>
      </c>
      <c r="E30" s="128"/>
      <c r="F30" s="55"/>
      <c r="G30" s="55"/>
      <c r="H30" s="6"/>
      <c r="I30" s="9"/>
    </row>
    <row r="31" spans="1:9" ht="22.5" customHeight="1">
      <c r="A31" s="55">
        <v>16</v>
      </c>
      <c r="B31" s="11" t="s">
        <v>41</v>
      </c>
      <c r="C31" s="55">
        <v>4</v>
      </c>
      <c r="D31" s="92" t="s">
        <v>101</v>
      </c>
      <c r="E31" s="128"/>
      <c r="F31" s="55"/>
      <c r="G31" s="55"/>
      <c r="H31" s="6"/>
      <c r="I31" s="9"/>
    </row>
    <row r="32" spans="1:9" ht="24.95" customHeight="1">
      <c r="A32" s="55">
        <v>17</v>
      </c>
      <c r="B32" s="11" t="s">
        <v>42</v>
      </c>
      <c r="C32" s="55">
        <v>25</v>
      </c>
      <c r="D32" s="92" t="s">
        <v>72</v>
      </c>
      <c r="E32" s="128"/>
      <c r="F32" s="55"/>
      <c r="G32" s="55"/>
      <c r="H32" s="6"/>
      <c r="I32" s="9"/>
    </row>
    <row r="33" spans="1:9" ht="24.95" customHeight="1">
      <c r="A33" s="55">
        <v>18</v>
      </c>
      <c r="B33" s="11" t="s">
        <v>43</v>
      </c>
      <c r="C33" s="55">
        <v>10</v>
      </c>
      <c r="D33" s="92" t="s">
        <v>72</v>
      </c>
      <c r="E33" s="128"/>
      <c r="F33" s="55"/>
      <c r="G33" s="55"/>
      <c r="H33" s="6"/>
      <c r="I33" s="9"/>
    </row>
    <row r="34" spans="1:9" ht="21" customHeight="1">
      <c r="A34" s="55">
        <v>19</v>
      </c>
      <c r="B34" s="11" t="s">
        <v>44</v>
      </c>
      <c r="C34" s="55">
        <v>10</v>
      </c>
      <c r="D34" s="92" t="s">
        <v>72</v>
      </c>
      <c r="E34" s="128"/>
      <c r="F34" s="55"/>
      <c r="G34" s="55"/>
      <c r="H34" s="6"/>
      <c r="I34" s="9"/>
    </row>
    <row r="35" spans="1:9" ht="21" customHeight="1">
      <c r="A35" s="55">
        <v>20</v>
      </c>
      <c r="B35" s="11" t="s">
        <v>45</v>
      </c>
      <c r="C35" s="55">
        <v>1</v>
      </c>
      <c r="D35" s="92" t="s">
        <v>46</v>
      </c>
      <c r="E35" s="128"/>
      <c r="F35" s="55"/>
      <c r="G35" s="55"/>
      <c r="H35" s="6"/>
      <c r="I35" s="9"/>
    </row>
    <row r="36" spans="1:9" ht="20.25" customHeight="1">
      <c r="A36" s="56">
        <v>21</v>
      </c>
      <c r="B36" s="57" t="s">
        <v>47</v>
      </c>
      <c r="C36" s="58">
        <v>5</v>
      </c>
      <c r="D36" s="140" t="s">
        <v>72</v>
      </c>
      <c r="E36" s="141"/>
      <c r="F36" s="58"/>
      <c r="G36" s="58"/>
      <c r="H36" s="4"/>
      <c r="I36" s="9"/>
    </row>
    <row r="37" spans="1:9" ht="33.75" customHeight="1">
      <c r="A37" s="55">
        <v>22</v>
      </c>
      <c r="B37" s="11" t="s">
        <v>65</v>
      </c>
      <c r="C37" s="55">
        <v>1.5</v>
      </c>
      <c r="D37" s="92" t="s">
        <v>46</v>
      </c>
      <c r="E37" s="128"/>
      <c r="F37" s="55"/>
      <c r="G37" s="55"/>
      <c r="H37" s="55"/>
      <c r="I37" s="9"/>
    </row>
    <row r="38" spans="1:9" ht="17.25" customHeight="1">
      <c r="A38" s="58">
        <v>23</v>
      </c>
      <c r="B38" s="9" t="s">
        <v>68</v>
      </c>
      <c r="C38" s="58">
        <v>10</v>
      </c>
      <c r="D38" s="140" t="s">
        <v>72</v>
      </c>
      <c r="E38" s="141"/>
      <c r="F38" s="58"/>
      <c r="G38" s="58"/>
      <c r="H38" s="58"/>
      <c r="I38" s="9"/>
    </row>
    <row r="39" spans="1:9" ht="22.5" customHeight="1">
      <c r="A39" s="58">
        <v>24</v>
      </c>
      <c r="B39" s="9" t="s">
        <v>69</v>
      </c>
      <c r="C39" s="58">
        <v>20</v>
      </c>
      <c r="D39" s="140" t="s">
        <v>102</v>
      </c>
      <c r="E39" s="141"/>
      <c r="F39" s="58"/>
      <c r="G39" s="58"/>
      <c r="H39" s="58"/>
      <c r="I39" s="9"/>
    </row>
    <row r="40" spans="1:9" ht="20.25" customHeight="1">
      <c r="A40" s="58">
        <v>25</v>
      </c>
      <c r="B40" s="9" t="s">
        <v>48</v>
      </c>
      <c r="C40" s="58">
        <v>20</v>
      </c>
      <c r="D40" s="140" t="s">
        <v>102</v>
      </c>
      <c r="E40" s="141"/>
      <c r="F40" s="58"/>
      <c r="G40" s="58"/>
      <c r="H40" s="4"/>
      <c r="I40" s="9"/>
    </row>
    <row r="41" spans="1:9" ht="24.95" customHeight="1">
      <c r="A41" s="58">
        <v>26</v>
      </c>
      <c r="B41" s="9" t="s">
        <v>49</v>
      </c>
      <c r="C41" s="58">
        <v>50</v>
      </c>
      <c r="D41" s="142" t="s">
        <v>71</v>
      </c>
      <c r="E41" s="143"/>
      <c r="F41" s="58"/>
      <c r="G41" s="58"/>
      <c r="H41" s="55"/>
      <c r="I41" s="9"/>
    </row>
    <row r="42" spans="1:9" ht="18.75" customHeight="1">
      <c r="A42" s="58" t="s">
        <v>50</v>
      </c>
      <c r="B42" s="9" t="s">
        <v>51</v>
      </c>
      <c r="C42" s="58">
        <v>20</v>
      </c>
      <c r="D42" s="140" t="s">
        <v>54</v>
      </c>
      <c r="E42" s="141"/>
      <c r="F42" s="58"/>
      <c r="G42" s="58"/>
      <c r="H42" s="58"/>
      <c r="I42" s="9"/>
    </row>
    <row r="43" spans="1:9" ht="20.25" customHeight="1">
      <c r="A43" s="58" t="s">
        <v>30</v>
      </c>
      <c r="B43" s="9" t="s">
        <v>52</v>
      </c>
      <c r="C43" s="58">
        <v>20</v>
      </c>
      <c r="D43" s="140" t="s">
        <v>53</v>
      </c>
      <c r="E43" s="141"/>
      <c r="F43" s="58"/>
      <c r="G43" s="58"/>
      <c r="H43" s="58"/>
      <c r="I43" s="9"/>
    </row>
    <row r="44" spans="1:9" ht="17.25" customHeight="1">
      <c r="A44" s="58" t="s">
        <v>10</v>
      </c>
      <c r="B44" s="9" t="s">
        <v>55</v>
      </c>
      <c r="C44" s="58">
        <v>20</v>
      </c>
      <c r="D44" s="140" t="s">
        <v>54</v>
      </c>
      <c r="E44" s="141"/>
      <c r="F44" s="58"/>
      <c r="G44" s="58"/>
      <c r="H44" s="58"/>
      <c r="I44" s="9"/>
    </row>
    <row r="45" spans="1:9" ht="21" customHeight="1">
      <c r="A45" s="58">
        <v>28</v>
      </c>
      <c r="B45" s="9" t="s">
        <v>56</v>
      </c>
      <c r="C45" s="58">
        <v>50</v>
      </c>
      <c r="D45" s="140" t="s">
        <v>103</v>
      </c>
      <c r="E45" s="141"/>
      <c r="F45" s="58"/>
      <c r="G45" s="58"/>
      <c r="H45" s="58"/>
      <c r="I45" s="9"/>
    </row>
    <row r="46" spans="1:9" ht="20.25" customHeight="1">
      <c r="A46" s="58">
        <v>29</v>
      </c>
      <c r="B46" s="9" t="s">
        <v>57</v>
      </c>
      <c r="C46" s="58">
        <v>20</v>
      </c>
      <c r="D46" s="140" t="s">
        <v>72</v>
      </c>
      <c r="E46" s="141"/>
      <c r="F46" s="58"/>
      <c r="G46" s="58"/>
      <c r="H46" s="58"/>
      <c r="I46" s="9"/>
    </row>
    <row r="47" spans="1:9" ht="18" customHeight="1">
      <c r="A47" s="58">
        <v>30</v>
      </c>
      <c r="B47" s="9" t="s">
        <v>58</v>
      </c>
      <c r="C47" s="58">
        <v>10</v>
      </c>
      <c r="D47" s="140" t="s">
        <v>72</v>
      </c>
      <c r="E47" s="141"/>
      <c r="F47" s="58"/>
      <c r="G47" s="58"/>
      <c r="H47" s="58"/>
      <c r="I47" s="9"/>
    </row>
    <row r="48" spans="1:9" ht="16.5" customHeight="1">
      <c r="A48" s="129" t="s">
        <v>130</v>
      </c>
      <c r="B48" s="129"/>
      <c r="C48" s="129"/>
      <c r="D48" s="129"/>
      <c r="E48" s="129"/>
      <c r="F48" s="129"/>
      <c r="G48" s="129"/>
      <c r="H48" s="129"/>
      <c r="I48" s="129"/>
    </row>
    <row r="49" spans="1:11" ht="16.5" customHeight="1">
      <c r="A49" s="64"/>
      <c r="B49" s="65"/>
      <c r="C49" s="64"/>
      <c r="D49" s="64"/>
      <c r="E49" s="64"/>
      <c r="F49" s="64"/>
      <c r="G49" s="64"/>
      <c r="H49" s="64"/>
      <c r="I49" s="21"/>
    </row>
    <row r="50" spans="1:11" ht="16.5" customHeight="1">
      <c r="A50" s="59">
        <v>31</v>
      </c>
      <c r="B50" s="17" t="s">
        <v>59</v>
      </c>
      <c r="C50" s="59">
        <v>4</v>
      </c>
      <c r="D50" s="144" t="s">
        <v>72</v>
      </c>
      <c r="E50" s="145"/>
      <c r="F50" s="59"/>
      <c r="G50" s="59"/>
      <c r="H50" s="59"/>
      <c r="I50" s="9"/>
    </row>
    <row r="51" spans="1:11" ht="21" customHeight="1">
      <c r="A51" s="59">
        <v>32</v>
      </c>
      <c r="B51" s="17" t="s">
        <v>60</v>
      </c>
      <c r="C51" s="59">
        <v>10</v>
      </c>
      <c r="D51" s="144" t="s">
        <v>104</v>
      </c>
      <c r="E51" s="145"/>
      <c r="F51" s="59"/>
      <c r="G51" s="59"/>
      <c r="H51" s="59"/>
      <c r="I51" s="9"/>
    </row>
    <row r="52" spans="1:11" ht="22.5" customHeight="1">
      <c r="A52" s="60"/>
      <c r="B52" s="130" t="s">
        <v>61</v>
      </c>
      <c r="C52" s="131"/>
      <c r="D52" s="131"/>
      <c r="E52" s="131"/>
      <c r="F52" s="131"/>
      <c r="G52" s="132"/>
      <c r="H52" s="61"/>
      <c r="I52" s="9"/>
    </row>
    <row r="53" spans="1:11" ht="22.5" customHeight="1">
      <c r="A53" s="60"/>
      <c r="B53" s="130" t="s">
        <v>62</v>
      </c>
      <c r="C53" s="131"/>
      <c r="D53" s="131"/>
      <c r="E53" s="131"/>
      <c r="F53" s="131"/>
      <c r="G53" s="132"/>
      <c r="H53" s="61"/>
      <c r="I53" s="9"/>
    </row>
    <row r="54" spans="1:11" ht="21" customHeight="1">
      <c r="A54" s="60"/>
      <c r="B54" s="133" t="s">
        <v>63</v>
      </c>
      <c r="C54" s="134"/>
      <c r="D54" s="134"/>
      <c r="E54" s="134"/>
      <c r="F54" s="134"/>
      <c r="G54" s="135"/>
      <c r="H54" s="61"/>
      <c r="I54" s="9"/>
    </row>
    <row r="56" spans="1:11">
      <c r="A56" s="112"/>
      <c r="B56" s="112"/>
      <c r="C56" s="112"/>
      <c r="D56" s="112"/>
      <c r="E56" s="112"/>
      <c r="F56" s="112"/>
      <c r="G56" s="112"/>
      <c r="H56" s="112"/>
      <c r="I56" s="15"/>
    </row>
    <row r="57" spans="1:11" ht="15.75">
      <c r="A57" s="105" t="s">
        <v>120</v>
      </c>
      <c r="B57" s="105"/>
      <c r="C57" s="105"/>
      <c r="D57" s="105"/>
      <c r="E57" s="105"/>
      <c r="F57" s="105"/>
      <c r="G57" s="105"/>
      <c r="H57" s="105"/>
      <c r="I57" s="105"/>
    </row>
    <row r="58" spans="1:11" ht="49.5" customHeight="1">
      <c r="A58" s="49" t="s">
        <v>9</v>
      </c>
      <c r="B58" s="49" t="s">
        <v>0</v>
      </c>
      <c r="C58" s="49" t="s">
        <v>114</v>
      </c>
      <c r="D58" s="146" t="s">
        <v>113</v>
      </c>
      <c r="E58" s="147"/>
      <c r="F58" s="148"/>
      <c r="G58" s="49" t="s">
        <v>109</v>
      </c>
      <c r="H58" s="49" t="s">
        <v>110</v>
      </c>
      <c r="I58" s="49" t="s">
        <v>111</v>
      </c>
    </row>
    <row r="59" spans="1:11" ht="36" customHeight="1">
      <c r="A59" s="10">
        <v>1</v>
      </c>
      <c r="B59" s="12" t="s">
        <v>115</v>
      </c>
      <c r="C59" s="10" t="s">
        <v>117</v>
      </c>
      <c r="D59" s="84"/>
      <c r="E59" s="149"/>
      <c r="F59" s="85"/>
      <c r="G59" s="12"/>
      <c r="H59" s="12"/>
      <c r="I59" s="12"/>
      <c r="K59" t="s">
        <v>135</v>
      </c>
    </row>
    <row r="60" spans="1:11" ht="36.75" customHeight="1">
      <c r="A60" s="10">
        <v>2</v>
      </c>
      <c r="B60" s="12" t="s">
        <v>116</v>
      </c>
      <c r="C60" s="10" t="s">
        <v>117</v>
      </c>
      <c r="D60" s="84"/>
      <c r="E60" s="149"/>
      <c r="F60" s="85"/>
      <c r="G60" s="12"/>
      <c r="H60" s="12"/>
      <c r="I60" s="12"/>
    </row>
    <row r="61" spans="1:11" ht="22.5" customHeight="1">
      <c r="A61" s="10">
        <v>3</v>
      </c>
      <c r="B61" s="150" t="s">
        <v>61</v>
      </c>
      <c r="C61" s="150"/>
      <c r="D61" s="150"/>
      <c r="E61" s="150"/>
      <c r="F61" s="150"/>
      <c r="G61" s="150"/>
      <c r="H61" s="12"/>
      <c r="I61" s="50"/>
    </row>
    <row r="62" spans="1:11" ht="29.25" customHeight="1">
      <c r="A62" s="10">
        <v>4</v>
      </c>
      <c r="B62" s="157" t="s">
        <v>122</v>
      </c>
      <c r="C62" s="157"/>
      <c r="D62" s="157"/>
      <c r="E62" s="157"/>
      <c r="F62" s="157"/>
      <c r="G62" s="157"/>
      <c r="H62" s="62"/>
      <c r="I62" s="50"/>
    </row>
    <row r="63" spans="1:11" ht="24.75" customHeight="1">
      <c r="A63" s="10">
        <v>5</v>
      </c>
      <c r="B63" s="150" t="s">
        <v>63</v>
      </c>
      <c r="C63" s="150"/>
      <c r="D63" s="150"/>
      <c r="E63" s="150"/>
      <c r="F63" s="150"/>
      <c r="G63" s="150"/>
      <c r="H63" s="12"/>
      <c r="I63" s="50"/>
    </row>
    <row r="64" spans="1:11" ht="18" customHeight="1">
      <c r="A64" s="66"/>
      <c r="B64" s="69"/>
      <c r="C64" s="69"/>
      <c r="D64" s="69"/>
      <c r="E64" s="69"/>
      <c r="F64" s="69"/>
      <c r="G64" s="69"/>
      <c r="H64" s="70"/>
      <c r="I64" s="71"/>
    </row>
    <row r="65" spans="1:10" ht="32.25" customHeight="1">
      <c r="A65" s="66"/>
      <c r="B65" s="156" t="s">
        <v>70</v>
      </c>
      <c r="C65" s="156"/>
      <c r="D65" s="156"/>
      <c r="E65" s="156"/>
      <c r="F65" s="156" t="s">
        <v>4</v>
      </c>
      <c r="G65" s="156"/>
      <c r="H65" s="70"/>
      <c r="I65" s="71"/>
    </row>
    <row r="66" spans="1:10" ht="27.75" customHeight="1">
      <c r="A66" s="66"/>
      <c r="B66" s="150" t="s">
        <v>132</v>
      </c>
      <c r="C66" s="150"/>
      <c r="D66" s="150"/>
      <c r="E66" s="150"/>
      <c r="F66" s="150"/>
      <c r="G66" s="150"/>
      <c r="H66" s="70"/>
      <c r="I66" s="71"/>
    </row>
    <row r="67" spans="1:10" ht="26.25" customHeight="1">
      <c r="A67" s="68"/>
      <c r="B67" s="150" t="s">
        <v>133</v>
      </c>
      <c r="C67" s="150"/>
      <c r="D67" s="150"/>
      <c r="E67" s="150"/>
      <c r="F67" s="150"/>
      <c r="G67" s="150"/>
      <c r="H67" s="70"/>
      <c r="I67" s="71"/>
    </row>
    <row r="68" spans="1:10" ht="27" customHeight="1">
      <c r="A68" s="68"/>
      <c r="B68" s="150" t="s">
        <v>134</v>
      </c>
      <c r="C68" s="150"/>
      <c r="D68" s="150"/>
      <c r="E68" s="150"/>
      <c r="F68" s="150"/>
      <c r="G68" s="150"/>
      <c r="H68" s="70"/>
      <c r="I68" s="71"/>
    </row>
    <row r="69" spans="1:10" ht="23.25" customHeight="1">
      <c r="A69" s="152" t="s">
        <v>123</v>
      </c>
      <c r="B69" s="153"/>
      <c r="C69" s="153"/>
      <c r="D69" s="153"/>
      <c r="E69" s="153"/>
      <c r="F69" s="153"/>
      <c r="G69" s="153"/>
      <c r="H69" s="72"/>
      <c r="I69" s="73"/>
    </row>
    <row r="70" spans="1:10" ht="51.75" customHeight="1">
      <c r="A70" s="154" t="s">
        <v>118</v>
      </c>
      <c r="B70" s="155"/>
      <c r="C70" s="155"/>
      <c r="D70" s="155"/>
      <c r="E70" s="155"/>
      <c r="F70" s="155"/>
      <c r="G70" s="155"/>
      <c r="H70" s="74"/>
      <c r="I70" s="75"/>
    </row>
    <row r="71" spans="1:10">
      <c r="A71" s="151" t="s">
        <v>121</v>
      </c>
      <c r="B71" s="151"/>
      <c r="C71" s="151"/>
      <c r="D71" s="151"/>
      <c r="E71" s="151"/>
      <c r="F71" s="151"/>
      <c r="G71" s="151"/>
      <c r="H71" s="151"/>
      <c r="I71" s="151"/>
      <c r="J71" s="67"/>
    </row>
    <row r="73" spans="1:10">
      <c r="I73" s="15"/>
      <c r="J73" s="15"/>
    </row>
    <row r="74" spans="1:10">
      <c r="I74" s="67"/>
      <c r="J74" s="67"/>
    </row>
  </sheetData>
  <mergeCells count="72">
    <mergeCell ref="A71:I71"/>
    <mergeCell ref="A69:G69"/>
    <mergeCell ref="A70:G70"/>
    <mergeCell ref="A57:I57"/>
    <mergeCell ref="B68:E68"/>
    <mergeCell ref="B67:E67"/>
    <mergeCell ref="B66:E66"/>
    <mergeCell ref="F66:G66"/>
    <mergeCell ref="F67:G67"/>
    <mergeCell ref="F68:G68"/>
    <mergeCell ref="F65:G65"/>
    <mergeCell ref="B65:E65"/>
    <mergeCell ref="B62:G62"/>
    <mergeCell ref="B63:G63"/>
    <mergeCell ref="D58:F58"/>
    <mergeCell ref="D59:F59"/>
    <mergeCell ref="D60:F60"/>
    <mergeCell ref="A56:H56"/>
    <mergeCell ref="B61:G61"/>
    <mergeCell ref="D45:E45"/>
    <mergeCell ref="D46:E46"/>
    <mergeCell ref="D47:E47"/>
    <mergeCell ref="D50:E50"/>
    <mergeCell ref="D51:E51"/>
    <mergeCell ref="D40:E40"/>
    <mergeCell ref="D41:E41"/>
    <mergeCell ref="D42:E42"/>
    <mergeCell ref="D43:E43"/>
    <mergeCell ref="D44:E44"/>
    <mergeCell ref="D35:E35"/>
    <mergeCell ref="D36:E36"/>
    <mergeCell ref="D37:E37"/>
    <mergeCell ref="D38:E38"/>
    <mergeCell ref="D39:E39"/>
    <mergeCell ref="D18:E18"/>
    <mergeCell ref="D19:E19"/>
    <mergeCell ref="D20:E20"/>
    <mergeCell ref="D33:E33"/>
    <mergeCell ref="D34:E34"/>
    <mergeCell ref="D15:E15"/>
    <mergeCell ref="D16:E16"/>
    <mergeCell ref="D17:E17"/>
    <mergeCell ref="D11:E11"/>
    <mergeCell ref="D12:E12"/>
    <mergeCell ref="D13:E13"/>
    <mergeCell ref="D14:E14"/>
    <mergeCell ref="A1:I1"/>
    <mergeCell ref="A2:I2"/>
    <mergeCell ref="A3:I3"/>
    <mergeCell ref="D4:E4"/>
    <mergeCell ref="D10:E10"/>
    <mergeCell ref="D5:E5"/>
    <mergeCell ref="D6:E6"/>
    <mergeCell ref="D7:E7"/>
    <mergeCell ref="D8:E8"/>
    <mergeCell ref="D9:E9"/>
    <mergeCell ref="D21:E21"/>
    <mergeCell ref="A48:I48"/>
    <mergeCell ref="B52:G52"/>
    <mergeCell ref="B53:G53"/>
    <mergeCell ref="B54:G54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A22:I22"/>
  </mergeCells>
  <hyperlinks>
    <hyperlink ref="B62" r:id="rId1"/>
  </hyperlinks>
  <pageMargins left="0.19685039370078741" right="0.11811023622047245" top="0" bottom="0" header="0.31496062992125984" footer="0.31496062992125984"/>
  <pageSetup paperSize="9" orientation="landscape" horizontalDpi="180" verticalDpi="18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2"/>
  <sheetViews>
    <sheetView zoomScale="59" zoomScaleNormal="59" workbookViewId="0">
      <selection sqref="A1:G12"/>
    </sheetView>
  </sheetViews>
  <sheetFormatPr defaultRowHeight="15"/>
  <cols>
    <col min="1" max="1" width="6" customWidth="1"/>
    <col min="2" max="2" width="35.42578125" customWidth="1"/>
    <col min="3" max="3" width="13.85546875" customWidth="1"/>
    <col min="4" max="4" width="16.7109375" customWidth="1"/>
    <col min="5" max="5" width="24" customWidth="1"/>
    <col min="6" max="6" width="14.28515625" customWidth="1"/>
    <col min="7" max="7" width="26.85546875" customWidth="1"/>
  </cols>
  <sheetData>
    <row r="1" spans="1:8">
      <c r="A1" s="165"/>
      <c r="B1" s="165"/>
      <c r="C1" s="165"/>
      <c r="D1" s="165"/>
      <c r="E1" s="165"/>
      <c r="F1" s="165"/>
      <c r="G1" s="165"/>
    </row>
    <row r="2" spans="1:8" ht="30" customHeight="1">
      <c r="A2" s="88" t="s">
        <v>120</v>
      </c>
      <c r="B2" s="138"/>
      <c r="C2" s="138"/>
      <c r="D2" s="138"/>
      <c r="E2" s="138"/>
      <c r="F2" s="138"/>
      <c r="G2" s="89"/>
    </row>
    <row r="3" spans="1:8" ht="47.25" customHeight="1">
      <c r="A3" s="48" t="s">
        <v>9</v>
      </c>
      <c r="B3" s="48" t="s">
        <v>0</v>
      </c>
      <c r="C3" s="48" t="s">
        <v>114</v>
      </c>
      <c r="D3" s="48" t="s">
        <v>113</v>
      </c>
      <c r="E3" s="48" t="s">
        <v>109</v>
      </c>
      <c r="F3" s="48" t="s">
        <v>110</v>
      </c>
      <c r="G3" s="48" t="s">
        <v>111</v>
      </c>
    </row>
    <row r="4" spans="1:8" s="51" customFormat="1" ht="53.25" customHeight="1">
      <c r="A4" s="10">
        <v>1</v>
      </c>
      <c r="B4" s="12" t="s">
        <v>115</v>
      </c>
      <c r="C4" s="10" t="s">
        <v>117</v>
      </c>
      <c r="D4" s="12"/>
      <c r="E4" s="12"/>
      <c r="F4" s="12"/>
      <c r="G4" s="12"/>
    </row>
    <row r="5" spans="1:8" s="51" customFormat="1" ht="52.5" customHeight="1">
      <c r="A5" s="10">
        <v>2</v>
      </c>
      <c r="B5" s="12" t="s">
        <v>116</v>
      </c>
      <c r="C5" s="10" t="s">
        <v>117</v>
      </c>
      <c r="D5" s="12"/>
      <c r="E5" s="12"/>
      <c r="F5" s="12"/>
      <c r="G5" s="12"/>
    </row>
    <row r="6" spans="1:8" s="51" customFormat="1" ht="48.75" customHeight="1">
      <c r="A6" s="52">
        <v>3</v>
      </c>
      <c r="B6" s="159" t="s">
        <v>61</v>
      </c>
      <c r="C6" s="160"/>
      <c r="D6" s="160"/>
      <c r="E6" s="160"/>
      <c r="F6" s="12"/>
      <c r="G6" s="50"/>
    </row>
    <row r="7" spans="1:8" s="51" customFormat="1" ht="45.75" customHeight="1">
      <c r="A7" s="52">
        <v>4</v>
      </c>
      <c r="B7" s="161" t="s">
        <v>122</v>
      </c>
      <c r="C7" s="162"/>
      <c r="D7" s="162"/>
      <c r="E7" s="163"/>
      <c r="F7" s="62"/>
      <c r="G7" s="50"/>
    </row>
    <row r="8" spans="1:8" s="51" customFormat="1" ht="49.5" customHeight="1">
      <c r="A8" s="52">
        <v>5</v>
      </c>
      <c r="B8" s="159" t="s">
        <v>63</v>
      </c>
      <c r="C8" s="160"/>
      <c r="D8" s="160"/>
      <c r="E8" s="164"/>
      <c r="F8" s="12"/>
      <c r="G8" s="50"/>
    </row>
    <row r="9" spans="1:8" ht="48.75" customHeight="1">
      <c r="A9" s="166" t="s">
        <v>119</v>
      </c>
      <c r="B9" s="167"/>
      <c r="C9" s="167"/>
      <c r="D9" s="167"/>
      <c r="E9" s="167"/>
      <c r="F9" s="167"/>
      <c r="G9" s="168"/>
    </row>
    <row r="10" spans="1:8" s="63" customFormat="1" ht="32.25" customHeight="1">
      <c r="A10" s="169" t="s">
        <v>123</v>
      </c>
      <c r="B10" s="169"/>
      <c r="C10" s="169"/>
      <c r="D10" s="169"/>
      <c r="E10" s="169"/>
      <c r="F10" s="169"/>
      <c r="G10" s="169"/>
    </row>
    <row r="11" spans="1:8" ht="104.25" customHeight="1">
      <c r="A11" s="116" t="s">
        <v>118</v>
      </c>
      <c r="B11" s="116"/>
      <c r="C11" s="116"/>
      <c r="D11" s="116"/>
      <c r="E11" s="116"/>
      <c r="F11" s="116"/>
      <c r="G11" s="116"/>
    </row>
    <row r="12" spans="1:8">
      <c r="A12" s="158" t="s">
        <v>121</v>
      </c>
      <c r="B12" s="158"/>
      <c r="C12" s="158"/>
      <c r="D12" s="158"/>
      <c r="E12" s="158"/>
      <c r="F12" s="158"/>
      <c r="G12" s="158"/>
      <c r="H12" s="53"/>
    </row>
  </sheetData>
  <mergeCells count="9">
    <mergeCell ref="A12:G12"/>
    <mergeCell ref="B6:E6"/>
    <mergeCell ref="B7:E7"/>
    <mergeCell ref="B8:E8"/>
    <mergeCell ref="A1:G1"/>
    <mergeCell ref="A2:G2"/>
    <mergeCell ref="A9:G9"/>
    <mergeCell ref="A10:G10"/>
    <mergeCell ref="A11:G11"/>
  </mergeCells>
  <hyperlinks>
    <hyperlink ref="B7" r:id="rId1"/>
  </hyperlinks>
  <pageMargins left="0" right="0" top="0" bottom="0" header="0.31496062992125984" footer="0.31496062992125984"/>
  <pageSetup paperSize="9" orientation="landscape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Office</dc:creator>
  <cp:lastModifiedBy>Site Office</cp:lastModifiedBy>
  <cp:lastPrinted>2022-01-24T10:24:17Z</cp:lastPrinted>
  <dcterms:created xsi:type="dcterms:W3CDTF">2021-12-22T06:03:27Z</dcterms:created>
  <dcterms:modified xsi:type="dcterms:W3CDTF">2022-01-28T04:14:47Z</dcterms:modified>
</cp:coreProperties>
</file>